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7535" windowHeight="9645" tabRatio="879" firstSheet="4" activeTab="4"/>
  </bookViews>
  <sheets>
    <sheet name="Титул" sheetId="1" r:id="rId1"/>
    <sheet name="приказы" sheetId="2" r:id="rId2"/>
    <sheet name="качественный список учителей" sheetId="8" r:id="rId3"/>
    <sheet name="деление классов на подгруппы" sheetId="9" r:id="rId4"/>
    <sheet name="распределение нагрузки" sheetId="10" r:id="rId5"/>
    <sheet name="Тарификация школа" sheetId="4" r:id="rId6"/>
    <sheet name="Тарификация предшкола" sheetId="5" r:id="rId7"/>
    <sheet name="Тарификация мини-центр" sheetId="6" r:id="rId8"/>
    <sheet name="Тарификация педмастерство" sheetId="7" r:id="rId9"/>
    <sheet name="На дому" sheetId="11" r:id="rId10"/>
  </sheets>
  <definedNames>
    <definedName name="_xlnm.Print_Area" localSheetId="1">приказы!$A$1:$H$25</definedName>
    <definedName name="_xlnm.Print_Area" localSheetId="5">'Тарификация школа'!$A$1:$AX$28</definedName>
  </definedNames>
  <calcPr calcId="125725"/>
</workbook>
</file>

<file path=xl/calcChain.xml><?xml version="1.0" encoding="utf-8"?>
<calcChain xmlns="http://schemas.openxmlformats.org/spreadsheetml/2006/main">
  <c r="K23" i="4"/>
  <c r="R23" s="1"/>
  <c r="M23"/>
  <c r="L23" s="1"/>
  <c r="S23"/>
  <c r="W23"/>
  <c r="Y23"/>
  <c r="AA23"/>
  <c r="AC23"/>
  <c r="AE23"/>
  <c r="AG23"/>
  <c r="AT23"/>
  <c r="AU23" s="1"/>
  <c r="AW23" s="1"/>
  <c r="AS28" i="11"/>
  <c r="AR28"/>
  <c r="AQ28"/>
  <c r="AO28"/>
  <c r="AN28"/>
  <c r="AM28"/>
  <c r="AL28"/>
  <c r="AK28"/>
  <c r="AH28"/>
  <c r="AF28"/>
  <c r="AD28"/>
  <c r="AB28"/>
  <c r="Z28"/>
  <c r="X28"/>
  <c r="V28"/>
  <c r="Q28"/>
  <c r="P28"/>
  <c r="O28"/>
  <c r="N28"/>
  <c r="M28" s="1"/>
  <c r="L28" s="1"/>
  <c r="K28"/>
  <c r="I28"/>
  <c r="H28"/>
  <c r="G28"/>
  <c r="F28"/>
  <c r="E28"/>
  <c r="D28"/>
  <c r="C28"/>
  <c r="AT15"/>
  <c r="AT28" s="1"/>
  <c r="AG15"/>
  <c r="AG28" s="1"/>
  <c r="AE15"/>
  <c r="AE28" s="1"/>
  <c r="AC15"/>
  <c r="AC28" s="1"/>
  <c r="AA15"/>
  <c r="AA28" s="1"/>
  <c r="Y15"/>
  <c r="Y28" s="1"/>
  <c r="W15"/>
  <c r="W28" s="1"/>
  <c r="M15"/>
  <c r="L15" s="1"/>
  <c r="K15"/>
  <c r="S15" s="1"/>
  <c r="S28" s="1"/>
  <c r="M66" i="4"/>
  <c r="O58"/>
  <c r="P58"/>
  <c r="N58"/>
  <c r="C42" i="1"/>
  <c r="B42"/>
  <c r="K15" i="4"/>
  <c r="S15" s="1"/>
  <c r="M15"/>
  <c r="L15" s="1"/>
  <c r="R15"/>
  <c r="T15"/>
  <c r="W15"/>
  <c r="Y15"/>
  <c r="AA15"/>
  <c r="AC15"/>
  <c r="AE15"/>
  <c r="AG15"/>
  <c r="AT15"/>
  <c r="AU15" s="1"/>
  <c r="AW15" s="1"/>
  <c r="K17"/>
  <c r="R17" s="1"/>
  <c r="M17"/>
  <c r="L17" s="1"/>
  <c r="S17"/>
  <c r="W17"/>
  <c r="Y17"/>
  <c r="AA17"/>
  <c r="AC17"/>
  <c r="AE17"/>
  <c r="AG17"/>
  <c r="AT17"/>
  <c r="AU17" s="1"/>
  <c r="AW17" s="1"/>
  <c r="AS17" i="7"/>
  <c r="AR17"/>
  <c r="AQ17"/>
  <c r="AO17"/>
  <c r="AN17"/>
  <c r="AM17"/>
  <c r="AL17"/>
  <c r="AK17"/>
  <c r="AH17"/>
  <c r="AF17"/>
  <c r="AD17"/>
  <c r="AB17"/>
  <c r="Z17"/>
  <c r="X17"/>
  <c r="V17"/>
  <c r="Q17"/>
  <c r="P17"/>
  <c r="O17"/>
  <c r="N17"/>
  <c r="K17"/>
  <c r="I17"/>
  <c r="H17"/>
  <c r="G17"/>
  <c r="F17"/>
  <c r="E17"/>
  <c r="D17"/>
  <c r="C17"/>
  <c r="AT15"/>
  <c r="AT17" s="1"/>
  <c r="AG15"/>
  <c r="AG17" s="1"/>
  <c r="AE15"/>
  <c r="AE17" s="1"/>
  <c r="AC15"/>
  <c r="AC17" s="1"/>
  <c r="AA15"/>
  <c r="AA17" s="1"/>
  <c r="Y15"/>
  <c r="Y17" s="1"/>
  <c r="W15"/>
  <c r="M15"/>
  <c r="L15" s="1"/>
  <c r="K15"/>
  <c r="T15" s="1"/>
  <c r="T17" s="1"/>
  <c r="L17" i="6"/>
  <c r="K17"/>
  <c r="M16"/>
  <c r="O16" s="1"/>
  <c r="J16"/>
  <c r="J13"/>
  <c r="M13" s="1"/>
  <c r="L18" i="5"/>
  <c r="J17"/>
  <c r="M17" s="1"/>
  <c r="J15"/>
  <c r="M15" s="1"/>
  <c r="N15" s="1"/>
  <c r="J14"/>
  <c r="M14" s="1"/>
  <c r="M17" i="6" l="1"/>
  <c r="N13"/>
  <c r="T23" i="4"/>
  <c r="U23" s="1"/>
  <c r="M58"/>
  <c r="R15" i="11"/>
  <c r="T15"/>
  <c r="T28" s="1"/>
  <c r="AU15"/>
  <c r="AU28" s="1"/>
  <c r="M17" i="7"/>
  <c r="L17" s="1"/>
  <c r="AI15" i="4"/>
  <c r="U15"/>
  <c r="AJ15" s="1"/>
  <c r="T17"/>
  <c r="AI17" s="1"/>
  <c r="O14" i="5"/>
  <c r="N14"/>
  <c r="S15" i="7"/>
  <c r="S17" s="1"/>
  <c r="R15"/>
  <c r="W17"/>
  <c r="AU15"/>
  <c r="AU17" s="1"/>
  <c r="O13" i="6"/>
  <c r="O17" s="1"/>
  <c r="N16"/>
  <c r="P16" s="1"/>
  <c r="N17" i="5"/>
  <c r="O17"/>
  <c r="M18"/>
  <c r="P14"/>
  <c r="O15"/>
  <c r="P17" l="1"/>
  <c r="N18"/>
  <c r="AJ23" i="4"/>
  <c r="AI23"/>
  <c r="AP23" s="1"/>
  <c r="AX23" s="1"/>
  <c r="R28" i="11"/>
  <c r="U15"/>
  <c r="AI15"/>
  <c r="AV15"/>
  <c r="AV28" s="1"/>
  <c r="AP15" i="4"/>
  <c r="AX15" s="1"/>
  <c r="U17"/>
  <c r="O18" i="5"/>
  <c r="R17" i="7"/>
  <c r="U15"/>
  <c r="AI15"/>
  <c r="AV15"/>
  <c r="AV17" s="1"/>
  <c r="P13" i="6"/>
  <c r="P17" s="1"/>
  <c r="N17"/>
  <c r="P15" i="5"/>
  <c r="P18" s="1"/>
  <c r="AJ15" i="11" l="1"/>
  <c r="AJ28" s="1"/>
  <c r="U28"/>
  <c r="AI28"/>
  <c r="AJ17" i="4"/>
  <c r="AP17" s="1"/>
  <c r="AX17" s="1"/>
  <c r="AJ15" i="7"/>
  <c r="AJ17" s="1"/>
  <c r="U17"/>
  <c r="AI17"/>
  <c r="AP15" i="11" l="1"/>
  <c r="AP28" s="1"/>
  <c r="AP15" i="7"/>
  <c r="AW15" i="11" l="1"/>
  <c r="AW28" s="1"/>
  <c r="AP17" i="7"/>
  <c r="AW15"/>
  <c r="AW17" s="1"/>
</calcChain>
</file>

<file path=xl/sharedStrings.xml><?xml version="1.0" encoding="utf-8"?>
<sst xmlns="http://schemas.openxmlformats.org/spreadsheetml/2006/main" count="1282" uniqueCount="602">
  <si>
    <t>Количество учащихся</t>
  </si>
  <si>
    <t>из них девочки</t>
  </si>
  <si>
    <t>Примечание</t>
  </si>
  <si>
    <t>Наименование класса</t>
  </si>
  <si>
    <t>Количество классов</t>
  </si>
  <si>
    <t>Титульный список</t>
  </si>
  <si>
    <t>по количеству классов и учащихся</t>
  </si>
  <si>
    <t>на 1 сентября 2019 года</t>
  </si>
  <si>
    <t>Итого</t>
  </si>
  <si>
    <t>Всего</t>
  </si>
  <si>
    <t>Директор</t>
  </si>
  <si>
    <t xml:space="preserve">Ф.И.О. </t>
  </si>
  <si>
    <t>Предшкола:</t>
  </si>
  <si>
    <t>1-4 классы</t>
  </si>
  <si>
    <t>5-9 классы</t>
  </si>
  <si>
    <t>10-11 классы</t>
  </si>
  <si>
    <t>Приказ (титульный бланк)</t>
  </si>
  <si>
    <t>"О нагрузках и доплатах"</t>
  </si>
  <si>
    <t>№ п/п</t>
  </si>
  <si>
    <t>Ф.И.О. учителя</t>
  </si>
  <si>
    <t>Предмет</t>
  </si>
  <si>
    <t>Количество часов</t>
  </si>
  <si>
    <t>Количество %</t>
  </si>
  <si>
    <t>Ф.И.О. классного руководителя</t>
  </si>
  <si>
    <t>Классы</t>
  </si>
  <si>
    <t>Кол-во %</t>
  </si>
  <si>
    <t>Ф.И.О.</t>
  </si>
  <si>
    <t>Должность</t>
  </si>
  <si>
    <t>Оплата по ставкам административного, учебно-вспомогательного персонала (штатные единицы)</t>
  </si>
  <si>
    <t>Кол-во ставок</t>
  </si>
  <si>
    <t>ПРИКАЗЫВАЮ:</t>
  </si>
  <si>
    <t xml:space="preserve">1.   </t>
  </si>
  <si>
    <t>1. Произвести доплату учителям согласно нагрузки (приложение)</t>
  </si>
  <si>
    <t>2. Произвести доплату учителям за проверку тетрадей и письменных работ следующим образом:</t>
  </si>
  <si>
    <t>А) учителям начальных классов -20%</t>
  </si>
  <si>
    <t>Б) учителям казахского языка, русского языка,  русской литературы, казахской литературы - 25%</t>
  </si>
  <si>
    <t>В) учителям математики, химии, физики, биологии, иностранного языка, черчения - 20%</t>
  </si>
  <si>
    <t>Наименование кабинета</t>
  </si>
  <si>
    <t>% доплаты</t>
  </si>
  <si>
    <t>Вакансии</t>
  </si>
  <si>
    <t>Утверждаю</t>
  </si>
  <si>
    <t>Руководитель</t>
  </si>
  <si>
    <t xml:space="preserve"> ГУ "Отдел образования</t>
  </si>
  <si>
    <t>Атбасарского района"</t>
  </si>
  <si>
    <t>_____________ Н.Наймушина</t>
  </si>
  <si>
    <t>ТАРИФИКАЦИОННЫЙ СПИСОК</t>
  </si>
  <si>
    <t>учителей и других работников</t>
  </si>
  <si>
    <t>(наименование учреждения образования)</t>
  </si>
  <si>
    <t xml:space="preserve">№ п/п </t>
  </si>
  <si>
    <t>Ф.И.О. (полностью)</t>
  </si>
  <si>
    <t>Образование (учреждение)</t>
  </si>
  <si>
    <t>Категория</t>
  </si>
  <si>
    <t>Стаж</t>
  </si>
  <si>
    <t>Блок</t>
  </si>
  <si>
    <t>Коэф.</t>
  </si>
  <si>
    <t>БДО</t>
  </si>
  <si>
    <t>Тарифная ставка</t>
  </si>
  <si>
    <t>Всего часов</t>
  </si>
  <si>
    <t>Число часов в неделю</t>
  </si>
  <si>
    <t>Норма часов</t>
  </si>
  <si>
    <t>Заработная плата в месяц</t>
  </si>
  <si>
    <t>Должностной оклад учителя</t>
  </si>
  <si>
    <t>ДОПЛАТЫ</t>
  </si>
  <si>
    <t>Итого по доплатам</t>
  </si>
  <si>
    <t>Административный персонал</t>
  </si>
  <si>
    <t>Всего заработная плата</t>
  </si>
  <si>
    <t>Доплата за проверку тетрадей</t>
  </si>
  <si>
    <t>Классное руководство</t>
  </si>
  <si>
    <t>За заведование учебным кабинетом (химия, биология, информатика)</t>
  </si>
  <si>
    <t>НИШ (уровень 100%, 70%, 30%)</t>
  </si>
  <si>
    <t>Доплата 10% от ДО</t>
  </si>
  <si>
    <t xml:space="preserve">За работу в сельской местности 25 % </t>
  </si>
  <si>
    <t>За заведование интернатом 25% от БДО</t>
  </si>
  <si>
    <t>За работу с библиотечным фондом 30% от БДО</t>
  </si>
  <si>
    <t>За работу с детьми с ограниченнми возможностями 40% от БДО</t>
  </si>
  <si>
    <t>Другие доплаты</t>
  </si>
  <si>
    <t>10-11 (12) классы</t>
  </si>
  <si>
    <t>5-11 (12) классы</t>
  </si>
  <si>
    <t xml:space="preserve">1-4. </t>
  </si>
  <si>
    <t>5-9.</t>
  </si>
  <si>
    <t>10-11.</t>
  </si>
  <si>
    <t>кол-во часов за проверку тетрадей</t>
  </si>
  <si>
    <t>20%, (25%) от БДО</t>
  </si>
  <si>
    <t>25% (20%) от БДО</t>
  </si>
  <si>
    <t>ставка к часам</t>
  </si>
  <si>
    <t>25% от БДО</t>
  </si>
  <si>
    <t>30% от БДО</t>
  </si>
  <si>
    <t xml:space="preserve">ставка </t>
  </si>
  <si>
    <t>20% от БДО</t>
  </si>
  <si>
    <t>%.</t>
  </si>
  <si>
    <t>Сумма</t>
  </si>
  <si>
    <t>Коэффициент</t>
  </si>
  <si>
    <t>Ставка</t>
  </si>
  <si>
    <t>доплата 10%</t>
  </si>
  <si>
    <t>ИТОГО по АДМ</t>
  </si>
  <si>
    <t>учитель</t>
  </si>
  <si>
    <t>первая</t>
  </si>
  <si>
    <t>б/к</t>
  </si>
  <si>
    <t xml:space="preserve"> </t>
  </si>
  <si>
    <t>ТАРИФИКАЦИОННЫЙ СПИСОК 2018-2019 г</t>
  </si>
  <si>
    <r>
      <t xml:space="preserve">учителей и других работников                         </t>
    </r>
    <r>
      <rPr>
        <b/>
        <sz val="11"/>
        <color theme="1"/>
        <rFont val="Arial"/>
        <family val="2"/>
        <charset val="204"/>
      </rPr>
      <t>предшколы</t>
    </r>
  </si>
  <si>
    <t>Кол-во часов</t>
  </si>
  <si>
    <t>Доплата за работу в сельской местности 25% от ДО</t>
  </si>
  <si>
    <t>воспитатель предшколы</t>
  </si>
  <si>
    <r>
      <t xml:space="preserve">учителей и других работников                                    </t>
    </r>
    <r>
      <rPr>
        <b/>
        <sz val="11"/>
        <color theme="1"/>
        <rFont val="Arial"/>
        <family val="2"/>
        <charset val="204"/>
      </rPr>
      <t>мини-центр</t>
    </r>
  </si>
  <si>
    <t>воспитатель мини-центра</t>
  </si>
  <si>
    <t>ТАРИФИКАЦИОННЫЙ СПИСОК  по педмастерству</t>
  </si>
  <si>
    <t>педагог-модератор</t>
  </si>
  <si>
    <t>заполнять только белые графы</t>
  </si>
  <si>
    <t>№</t>
  </si>
  <si>
    <t>должность</t>
  </si>
  <si>
    <t>образование</t>
  </si>
  <si>
    <t>какой предмет преподает</t>
  </si>
  <si>
    <t>общий стаж</t>
  </si>
  <si>
    <t>педагогический стаж</t>
  </si>
  <si>
    <t>высшее</t>
  </si>
  <si>
    <t>класс</t>
  </si>
  <si>
    <t>предмет</t>
  </si>
  <si>
    <t>количество учеников</t>
  </si>
  <si>
    <t>ф.и.о.педагога</t>
  </si>
  <si>
    <t>количество детей в подгруппе</t>
  </si>
  <si>
    <t>ставка по штатному расписанию</t>
  </si>
  <si>
    <t>0 "А"</t>
  </si>
  <si>
    <t>Всего  по "0"</t>
  </si>
  <si>
    <t>1 "А"</t>
  </si>
  <si>
    <t>2 "А"</t>
  </si>
  <si>
    <t>3 "Б"</t>
  </si>
  <si>
    <t>4 "А"</t>
  </si>
  <si>
    <t>4 "Б"</t>
  </si>
  <si>
    <t>Всего по начальным классам</t>
  </si>
  <si>
    <t>количество детей</t>
  </si>
  <si>
    <t>предмет, часы</t>
  </si>
  <si>
    <t>ФИО</t>
  </si>
  <si>
    <t>ФИО (полностью)</t>
  </si>
  <si>
    <t>категория по какому предмету, год</t>
  </si>
  <si>
    <t>курсы переподготовки, какие, год</t>
  </si>
  <si>
    <t>аттестация по какому предмету. Год</t>
  </si>
  <si>
    <t>что закончил, № диплома, год,  специальность по диплому</t>
  </si>
  <si>
    <t>по  КГУ "СШ№4"</t>
  </si>
  <si>
    <t>1- А</t>
  </si>
  <si>
    <t>2-А</t>
  </si>
  <si>
    <t>3-А</t>
  </si>
  <si>
    <t>3-Б</t>
  </si>
  <si>
    <t>4-А</t>
  </si>
  <si>
    <t>4-Б</t>
  </si>
  <si>
    <t>5-А</t>
  </si>
  <si>
    <t>6- А</t>
  </si>
  <si>
    <t>7-А</t>
  </si>
  <si>
    <t>8-А</t>
  </si>
  <si>
    <t>9-А</t>
  </si>
  <si>
    <t>9-Б</t>
  </si>
  <si>
    <t>11- А</t>
  </si>
  <si>
    <t xml:space="preserve">На основании решения педагогического совета № 1 от 29 августа  , Постановления Правительства Республики Казахстан от 31 декабря 2015 года № 1193 «О системе оплаты труда гражданских служащих, работников организаций,содержащихся за счет средств государственного бюджета,работников казенных предприятий»
</t>
  </si>
  <si>
    <t>№196 от 02.09.19г</t>
  </si>
  <si>
    <t>Үндүбай Мұрат Қалелұлы</t>
  </si>
  <si>
    <t>казахский язык и литературу</t>
  </si>
  <si>
    <t>первая, казахский язык и литература - 2016г.</t>
  </si>
  <si>
    <t>казахский язык и литература</t>
  </si>
  <si>
    <t>Тулеуова Айтжан Каримбековна</t>
  </si>
  <si>
    <t>завуч</t>
  </si>
  <si>
    <t>Аркалыкский  пединститут  ЖБ №0324807от2003 г. специальность по диплому- учитель  каз яз и лит</t>
  </si>
  <si>
    <t xml:space="preserve">  Целиноградский пединститут  им С.Сейфуллина ТВ №68711 от 1989 г. специальность по диплому- учитель  русского языка и литературы</t>
  </si>
  <si>
    <t>русский язык и литературу</t>
  </si>
  <si>
    <t>высшая,русский язык и литература,2017г</t>
  </si>
  <si>
    <t>русский язык и литература</t>
  </si>
  <si>
    <t>Кравцунова Елена Викторовна</t>
  </si>
  <si>
    <t>ЗДВР</t>
  </si>
  <si>
    <t>высшая,русский язык и литература,2018г</t>
  </si>
  <si>
    <t>Касымбекова Ботагоз Дюсенбаевна</t>
  </si>
  <si>
    <t>Психолог</t>
  </si>
  <si>
    <t>самопознание</t>
  </si>
  <si>
    <t>Кокшетауский университет им А.Мырзахметова ЖБ-Б№1293602 от 2018г специальность по диплому-педагог-психолог</t>
  </si>
  <si>
    <t>Суворкина Антонина Борисовна</t>
  </si>
  <si>
    <t>Социальный педагог</t>
  </si>
  <si>
    <t>среднее спец</t>
  </si>
  <si>
    <t>2г.9мес.</t>
  </si>
  <si>
    <t>Английский язык</t>
  </si>
  <si>
    <t>Үндүбай М.Қ.</t>
  </si>
  <si>
    <t>Тулеуова А.К.</t>
  </si>
  <si>
    <t>Кравцунова Е.В.</t>
  </si>
  <si>
    <t>Сулейманова Л.А.</t>
  </si>
  <si>
    <t>Дюсекова Л.Б.</t>
  </si>
  <si>
    <t>Алтыбаева А.С.</t>
  </si>
  <si>
    <t>Потанина Т.В.</t>
  </si>
  <si>
    <t>Масюкова Я.В.</t>
  </si>
  <si>
    <t>Деление классов на подгруппы по средней  школе №4 на 1 сентября 2019-2020 учебный год</t>
  </si>
  <si>
    <t>Уатхан Кульжан</t>
  </si>
  <si>
    <t>Директор КГУ " СШ№4"  отдела образования Атбасарского района Үндүбай М.Қ. (ФИО)</t>
  </si>
  <si>
    <t>ТАРИФИКАЦИОННЫЙ СПИСОК 2019-2020 г</t>
  </si>
  <si>
    <t>КГУ "Средняя школа №4 города Атбасар отдела образования Атбасарского района"</t>
  </si>
  <si>
    <t>Нурбаева Лязят Саленовна</t>
  </si>
  <si>
    <t>Нагрузка учителей  по  средней школе №  4 на 2019-2020 учебный год</t>
  </si>
  <si>
    <t>Всего  по "1"</t>
  </si>
  <si>
    <t>Всего  по "2"</t>
  </si>
  <si>
    <t>3"А"</t>
  </si>
  <si>
    <t>Всего  по "3"</t>
  </si>
  <si>
    <t>Всего  по "4"</t>
  </si>
  <si>
    <t>КГУ "Средней школы №4                                                  города Атбасар отдела образования Атбасарского района"</t>
  </si>
  <si>
    <t>высшая</t>
  </si>
  <si>
    <t>Учреждение "Зерен" многопроф. Колледжа гражд защитыТКБ№009555488 от 2016г специальность по диплому-учитель нач кл</t>
  </si>
  <si>
    <t>социальный педагог</t>
  </si>
  <si>
    <t>Копбаева Мадина Сагинтаевна</t>
  </si>
  <si>
    <t>Учреждение "Зерен" многопроф. Колледжа гражд защитыТКБ №0095488 от 2016г специальность по диплому-учитель нач кл</t>
  </si>
  <si>
    <t>среднее специальное , педагогическое  училище им. А.Майкутова. Диплом ИТ №107627, от 1985 г, специальность по диплому- воспитатель д/у</t>
  </si>
  <si>
    <t xml:space="preserve">Азарбакатова Гульжазира Куанышбековна </t>
  </si>
  <si>
    <t>Уч. музыки, рук-ль кружка</t>
  </si>
  <si>
    <t>Аркалыкский педагогический институт Диплом ЖБ-II 0052122 от 08.07.1995 г
специальность по диплому - учитель музыки и пения в школе, методист по ВР</t>
  </si>
  <si>
    <t>музыка</t>
  </si>
  <si>
    <t>первая, музыка - 2016г</t>
  </si>
  <si>
    <t>2016г. Г.Кокшетау,БЖ № 000031 (музыка)</t>
  </si>
  <si>
    <t>Алимжанова Гульден Малгаждаровна</t>
  </si>
  <si>
    <t xml:space="preserve"> Уч. каз. языка  и каз. лит-ры</t>
  </si>
  <si>
    <t>Высшее</t>
  </si>
  <si>
    <t>ЕНУ   им. Гумилева                                  Диплом ЖБ- II № 0135783   23.06.1997 г.            Специальность по диплому - учитель казахского языка и казахской литературы</t>
  </si>
  <si>
    <t>Алтыбаева Анар Сабитовна</t>
  </si>
  <si>
    <t>Учитель начальных классов</t>
  </si>
  <si>
    <t xml:space="preserve">Высшее </t>
  </si>
  <si>
    <t xml:space="preserve">С/с Гуманитарный колледж г.Астаны; Высшее, Кокш. университет им. А.Мырзахметова   Специальность по диплому - учитель начальных классов; педагог-психолог     </t>
  </si>
  <si>
    <t>начальные классы</t>
  </si>
  <si>
    <t>Анисимов Александр Сергеевич</t>
  </si>
  <si>
    <t>Уч. физического воспитания</t>
  </si>
  <si>
    <t xml:space="preserve">Кокшетауский университет,                    Диплом  АЖБ № 0008786  от 07.06.2007  г.  Специальность по диплому - педагог по физической культуре
</t>
  </si>
  <si>
    <t>физическая культура</t>
  </si>
  <si>
    <t xml:space="preserve">Гладырева Светлана Михайловна </t>
  </si>
  <si>
    <t xml:space="preserve">Уч. математики </t>
  </si>
  <si>
    <t>Целиноградский педагогический институт им. С. Сейфуллина Диплом ИВ 337293 27.06.1985     Специальность по диплому - учитель математики</t>
  </si>
  <si>
    <t>математика</t>
  </si>
  <si>
    <t>Дюсекова Ляззат Бимырзаевна</t>
  </si>
  <si>
    <t>Ергалиева Ырысты Абаевна</t>
  </si>
  <si>
    <t>Жангожина Айнагуль Абаевна</t>
  </si>
  <si>
    <t>Зав. библиотекой</t>
  </si>
  <si>
    <t xml:space="preserve"> ЕНУ им. Гумилева ,                                 Диплом ЖБ № 0051483  от 07.06.1999г                                                                Специальность по диплому - учитель начальных классов</t>
  </si>
  <si>
    <t>С/с учреждение «Зерен» Многопроф. Колледж гражд. защиты ,                                             Диплом ТКБ № 1048802 от 30.06. 2017г                                        Специальность по диплому - начальное образование</t>
  </si>
  <si>
    <t>КГУ им. Ш.Уалиханова ,                               Диплом ЖБ-Б № 1466057 от 14.06.2019г  Специальность по диплому - библиотечное дело</t>
  </si>
  <si>
    <t>библиотека</t>
  </si>
  <si>
    <t xml:space="preserve">Коваленко Ольга Викторовна </t>
  </si>
  <si>
    <t xml:space="preserve">Уч. истории </t>
  </si>
  <si>
    <t>история</t>
  </si>
  <si>
    <t>Уч. географии, вожатая</t>
  </si>
  <si>
    <t>27.06.2019 г.</t>
  </si>
  <si>
    <t>Кощегулова Майра Каримбековна</t>
  </si>
  <si>
    <t>№ 0149233 от 28.04. 2011г.</t>
  </si>
  <si>
    <t xml:space="preserve"> ЦГ педагогический институт                   Диплом ШВ 322506 от 04.06.1993 г                      специальность по диплому- учитель истории и обществоведения</t>
  </si>
  <si>
    <t>КГУ им. Ш.Уалиханова                              Диплом ЖБ-Б №1467101                                            специальность по диплому- география</t>
  </si>
  <si>
    <t>Академия «Көкше» ДипломЖБ-Б                            специальность по диплому-  казахский язык и литература</t>
  </si>
  <si>
    <t>Целиноградский пединститут  им С.Сейфуллина УВ № 702151  от 1992 г. специальность по диплому- учитель  русского языка и литературы</t>
  </si>
  <si>
    <t>Курмангожина Кулшат Аскеровна</t>
  </si>
  <si>
    <t xml:space="preserve">Уч.  математики </t>
  </si>
  <si>
    <t xml:space="preserve">Акмолинский государственный педагогический институт им. С. Сейфуллина   Диплом ШВ 332784                                                     специальность по диплому- учитель математики </t>
  </si>
  <si>
    <t>Лобова Людмила Радионовна</t>
  </si>
  <si>
    <t>Уч. рус. языка  и  лит-ры</t>
  </si>
  <si>
    <t>им. И. Алтынсарина</t>
  </si>
  <si>
    <t>30.06.1983 г</t>
  </si>
  <si>
    <t>Аркалыкский пединститут  Диплом Г-I 278226      специальность по диплому - учитель рус. языка и лит-ры</t>
  </si>
  <si>
    <t>Масюкова Яна Витальевна</t>
  </si>
  <si>
    <t>средне-специальное</t>
  </si>
  <si>
    <t>Муратова Альфия Рауфовна</t>
  </si>
  <si>
    <t xml:space="preserve">Уч. иностр. языка </t>
  </si>
  <si>
    <t xml:space="preserve">Учреждение «Зерен» Многопроф. Колледж гражд. Защиты                                        Диплом ТКБ №  1048911 от 30.06.2017г,          специальность по диплому -начальное  образование
</t>
  </si>
  <si>
    <t>Воспитатель предшколы</t>
  </si>
  <si>
    <t>Среднее специальное</t>
  </si>
  <si>
    <t xml:space="preserve">Целиноградское педагогическое училище им. А. Майкутова                                                                         Диплом  ИТ №  107627 от 04.05.1985г.                      специальность по диплому - дошкольное воспитание 
</t>
  </si>
  <si>
    <t xml:space="preserve">Целиноградский государственный педагогический институт С. Сейфуллина  Диплом ЛВ 080357 от 30.06.1986г  специальность по диплому-учитель франц. и англ. языков
</t>
  </si>
  <si>
    <t>Нурпеисов Сырым Сагындыкович</t>
  </si>
  <si>
    <t>Уч. информатики</t>
  </si>
  <si>
    <t>Костанайский государственный педагогический университет                                                               Диплом  ЖБ-Б № 1354558 от 06.06.2018г
специальность по диплому - информатика</t>
  </si>
  <si>
    <t>Информатика</t>
  </si>
  <si>
    <t>Потанина Татьяна Владимировна</t>
  </si>
  <si>
    <t>Омская Гуманитарная академия                                         Диплом  №135524 от 05.07.2016                          специальность по диплому - учитель начальных классов</t>
  </si>
  <si>
    <t>Сулейманова Лаура Алексеевна</t>
  </si>
  <si>
    <t xml:space="preserve">Кокшетауский университет им. А. Мырзахметова                                              Диплом  ЖБ-Б  № 1405453 от  06.06.2019г. специальность по диплому-педагогика  и методика начального обучения </t>
  </si>
  <si>
    <t>5 лет</t>
  </si>
  <si>
    <t>Тахабаев  Амангельды  Серикович</t>
  </si>
  <si>
    <t>Учитель НВП</t>
  </si>
  <si>
    <t>Казахский национальный педагогический университет им. Абая                                                                                              Диплом ЖБ –Б №1325606 от 25.06.2018                            специальность по диплому - Начальная военная подготовка</t>
  </si>
  <si>
    <t>Текенова Сапура Каирбековна</t>
  </si>
  <si>
    <t>Уч. каз. язык и лит-ры</t>
  </si>
  <si>
    <t>в/к</t>
  </si>
  <si>
    <t>Учитель казахского языка, литер.</t>
  </si>
  <si>
    <t>Евразийский национальный университет им. Л.Н. Гумилева                                                                 Диплом ЖБ 0368632   от 30.04.2003 г специальность по диплому -учитель казахского языка и литературы</t>
  </si>
  <si>
    <t xml:space="preserve">Каз.ЖенПИ                                                                                 Диплом № ЖБ0458819 от 21.06.2004 г                    специальность по диплому - учитель каз. языка и лит-ры в школе с неказ языком обучения
</t>
  </si>
  <si>
    <t>Фазылова Фарида Булатовна</t>
  </si>
  <si>
    <t>Уч. биологги, химии</t>
  </si>
  <si>
    <t>Аркалыкский  пединститут  ЖБ №0324807от2003 г.                          специальность по диплому- учитель  каз яз и лит</t>
  </si>
  <si>
    <t xml:space="preserve">КГУ им. Ш.Уалиханова                                                       Диплом ЖБ№ 0024824 от 09.07.2008 г.                       специальность по диплому - учитель биологии, химии
</t>
  </si>
  <si>
    <t>Дусюмбекова  Кульбаршин Аманжоловна</t>
  </si>
  <si>
    <t>Воспитатель мини-центра</t>
  </si>
  <si>
    <t>Воспитатель д/у</t>
  </si>
  <si>
    <t>Целиноградское педагогическое училище                          Диплом МТ-I 162319   от 26.06.1984 г                      специальность по диплому - воспитатель д/у</t>
  </si>
  <si>
    <t>34/18</t>
  </si>
  <si>
    <t>Ковалева  Роза  Талгатовна</t>
  </si>
  <si>
    <t>КГУ им. Ш.Уалиханова                                                 Диплом  ЖБ-Б № 0199451 от 29.06.2011 г.
специальность по диплому - педагогика и психология</t>
  </si>
  <si>
    <t>Абдрахманов Амангельды Мажитович-совместитель</t>
  </si>
  <si>
    <t>Уч. физ. Воспитания</t>
  </si>
  <si>
    <t xml:space="preserve">Кокшетауский  университет                                            Диплом ЖБ № 0123068 от 06.04.2009 г.                     специальность по диплому -учитель физкультуры
</t>
  </si>
  <si>
    <t>Белимова Елена Сергеевна-совместитель</t>
  </si>
  <si>
    <t>Учитель физики</t>
  </si>
  <si>
    <t xml:space="preserve">КГУ им. Ш.Уалиханова                           Диплом  АЖБ  №  0048602 от 05.07.2007г. специальность по диплому - учитель физики и информатики
</t>
  </si>
  <si>
    <t>Сонникова  Надежда Сергеевна - совместитель</t>
  </si>
  <si>
    <t>Логопед</t>
  </si>
  <si>
    <t xml:space="preserve">Карагандинский государственный университет им. Букетова                                                                                Диплом  ЖБ-Б   №  0127809 от 14.06.2017г.              специальность по диплому - Дефектология
</t>
  </si>
  <si>
    <t>9 мес</t>
  </si>
  <si>
    <t>Казахский язык</t>
  </si>
  <si>
    <t>Уатхан К.</t>
  </si>
  <si>
    <t>Англ.язык</t>
  </si>
  <si>
    <t>Муратова А.Р.</t>
  </si>
  <si>
    <t>Вакансия</t>
  </si>
  <si>
    <t>Текенова С.К.</t>
  </si>
  <si>
    <t>КГУ " Средняя школа №4"</t>
  </si>
  <si>
    <t>2017г. Г.Кокшетау,БЖ № 005803  (начальные классы классы)</t>
  </si>
  <si>
    <t>музыка,2016г.</t>
  </si>
  <si>
    <t>математика,2016г.</t>
  </si>
  <si>
    <t>нач классы 2018г педагог-эксперт</t>
  </si>
  <si>
    <t>2018г. Г.Кокшетау,БЖ № 010478 (начальные классы классы)</t>
  </si>
  <si>
    <t>2016г. История</t>
  </si>
  <si>
    <t>вторая, математика - 2016г.</t>
  </si>
  <si>
    <t>первая, начальные классы- 2018г педагог-эксперт</t>
  </si>
  <si>
    <t xml:space="preserve">первая,история,2016 </t>
  </si>
  <si>
    <t>2018г. Каз язык и литер</t>
  </si>
  <si>
    <t>первая,2015г. Математика</t>
  </si>
  <si>
    <t xml:space="preserve">2017 г. г.Кокшетау,   БЖ № 000051(математика) </t>
  </si>
  <si>
    <t>первая,русский язык и литература,2016г</t>
  </si>
  <si>
    <t>2018г,русский язык и литература</t>
  </si>
  <si>
    <t>2016г,русский язык и литература</t>
  </si>
  <si>
    <t xml:space="preserve">2017 г. г.Кокшетау,   БЖ№ 002591(рус яз и лит) </t>
  </si>
  <si>
    <t xml:space="preserve">2017 г. г.Кокшетау,   БЖ№ 000075(рус яз и лит) </t>
  </si>
  <si>
    <t>первая,англ яз,2015</t>
  </si>
  <si>
    <t>2018г. Г.Кокшетау, № 0215518  (социальная педагогика)</t>
  </si>
  <si>
    <t>2017г. Г.Кокшетау,БЖ № 005827  (начальные классы классы)</t>
  </si>
  <si>
    <t>2019г. Г.Кокшетау,БЖ № 015023  (начальные классы классы)</t>
  </si>
  <si>
    <t xml:space="preserve">2019 г. г.Костанай,   № (информатика);Робототехника БЖ№098556 </t>
  </si>
  <si>
    <t>2016г,казахский язык и литература</t>
  </si>
  <si>
    <t xml:space="preserve">2019 г. г.Кокшетау,  № (каз яз и лит) </t>
  </si>
  <si>
    <t>2017г,русский язык и литература</t>
  </si>
  <si>
    <t>естествознание, география</t>
  </si>
  <si>
    <t>Предшкола</t>
  </si>
  <si>
    <t xml:space="preserve"> начальные классы</t>
  </si>
  <si>
    <t>начальная военная подготовка</t>
  </si>
  <si>
    <t xml:space="preserve"> казахский язык и литер.</t>
  </si>
  <si>
    <t xml:space="preserve"> физическое воспитание</t>
  </si>
  <si>
    <t>физика</t>
  </si>
  <si>
    <t>логопед</t>
  </si>
  <si>
    <t xml:space="preserve">2016 г. г.Кокшетау,   БЖ№ 003346(каз язык  и литература) </t>
  </si>
  <si>
    <t>Уч. биологии, химии</t>
  </si>
  <si>
    <t>2015г,биология</t>
  </si>
  <si>
    <t>2015г,физическое воспитание</t>
  </si>
  <si>
    <t>вторая,логопед</t>
  </si>
  <si>
    <t>высшая, физкультура 2015г.</t>
  </si>
  <si>
    <t>вторая, воспитатель</t>
  </si>
  <si>
    <t xml:space="preserve">2014 г. г.Кокшетау,  №0036275(д/воспитание) </t>
  </si>
  <si>
    <t xml:space="preserve">2018 г. г.Кокшетау,  БЖ №009312 (физкультура) </t>
  </si>
  <si>
    <t xml:space="preserve">2016 г. г.Кокшетау,  №0064250 (логопед) </t>
  </si>
  <si>
    <t>2017г,физика</t>
  </si>
  <si>
    <t>первая, физика2017г.</t>
  </si>
  <si>
    <t>география, естествознание</t>
  </si>
  <si>
    <t>Ергалиева Ы.А.</t>
  </si>
  <si>
    <t>Нурбаева Л.С.</t>
  </si>
  <si>
    <t xml:space="preserve">2017 г. г.Кокшетау,   БЖ№ 0153274(рус яз и лит) </t>
  </si>
  <si>
    <t xml:space="preserve">2018 г. г.Кокшетау,   БЖ№ 001358(каз язык  и литература) </t>
  </si>
  <si>
    <t>2018г. Г.Кокшетау,БЖ № 010850 (начальные классы классы)</t>
  </si>
  <si>
    <t>2018г. Г.Кокшетау,БЖ №  007114 (математика)</t>
  </si>
  <si>
    <t xml:space="preserve">2018 г. г.Кокшетау,   № 0215119 (самопознание) </t>
  </si>
  <si>
    <t>2018г. Г.Кокшетау,БЖ № 010478 (библиотека)</t>
  </si>
  <si>
    <t>Нач.классы</t>
  </si>
  <si>
    <t>Кощегулова М.К</t>
  </si>
  <si>
    <t>Каз.яз и лит-ра</t>
  </si>
  <si>
    <t>Русс.язык</t>
  </si>
  <si>
    <t>Лобова Л.Р.</t>
  </si>
  <si>
    <t>Русс.лит-ра</t>
  </si>
  <si>
    <t>Гладырева С.М.</t>
  </si>
  <si>
    <t>Математика</t>
  </si>
  <si>
    <t>Курмангожина К.А</t>
  </si>
  <si>
    <t>Белимова Е.С.</t>
  </si>
  <si>
    <t>Физика</t>
  </si>
  <si>
    <t>Фазылова Ф.Б.</t>
  </si>
  <si>
    <t>Биология</t>
  </si>
  <si>
    <t>Химия</t>
  </si>
  <si>
    <r>
      <rPr>
        <b/>
        <sz val="11"/>
        <color theme="1"/>
        <rFont val="Calibri"/>
        <family val="2"/>
        <charset val="204"/>
        <scheme val="minor"/>
      </rPr>
      <t xml:space="preserve">Доплата за классное руководство       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</si>
  <si>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3-а</t>
  </si>
  <si>
    <t>3-б</t>
  </si>
  <si>
    <t>4-а</t>
  </si>
  <si>
    <t>4-б</t>
  </si>
  <si>
    <t>Коваленко О.В.</t>
  </si>
  <si>
    <t>9-а</t>
  </si>
  <si>
    <t>9-б</t>
  </si>
  <si>
    <t>Копбаева М.С.</t>
  </si>
  <si>
    <t>Завуч</t>
  </si>
  <si>
    <t>ОВВР</t>
  </si>
  <si>
    <t>Касымбекова Б.Д.</t>
  </si>
  <si>
    <t>Жангожина А.А.</t>
  </si>
  <si>
    <t>Зав.библиот.</t>
  </si>
  <si>
    <t>Тахабаев А.С.</t>
  </si>
  <si>
    <t>НВП</t>
  </si>
  <si>
    <t>Восп.предшк.</t>
  </si>
  <si>
    <t>Азарбакатова Г.К.</t>
  </si>
  <si>
    <t>Рук.кружка</t>
  </si>
  <si>
    <t>Суворкина А.Б.</t>
  </si>
  <si>
    <t>Соц.педагог</t>
  </si>
  <si>
    <t>Алимжанова Г.М.</t>
  </si>
  <si>
    <t>Переводчик</t>
  </si>
  <si>
    <t>Вожатая</t>
  </si>
  <si>
    <t>Сонникова Н.С.</t>
  </si>
  <si>
    <t>Дусюмбекова К.А.</t>
  </si>
  <si>
    <t>Ковалева Р.Т.</t>
  </si>
  <si>
    <t>Медсестра</t>
  </si>
  <si>
    <t>Муз.рук.</t>
  </si>
  <si>
    <t xml:space="preserve">Каз.яз </t>
  </si>
  <si>
    <t xml:space="preserve">Доплата за кабинеты       
</t>
  </si>
  <si>
    <t>Уч.географии</t>
  </si>
  <si>
    <t>Уч.биологии,химии</t>
  </si>
  <si>
    <t>Уч.каз.яз.литра</t>
  </si>
  <si>
    <t>Уч.самопознан.</t>
  </si>
  <si>
    <t>Уч.истории</t>
  </si>
  <si>
    <t>Нурпеисов С.С.</t>
  </si>
  <si>
    <t>Уч.информ.</t>
  </si>
  <si>
    <t>каб.НВП</t>
  </si>
  <si>
    <t xml:space="preserve">первая </t>
  </si>
  <si>
    <t>переводчик</t>
  </si>
  <si>
    <t>2018г. Г.Кокшетау,БЖ № 003321 (история)</t>
  </si>
  <si>
    <t>вторая</t>
  </si>
  <si>
    <t>первая,каз язык 2018г</t>
  </si>
  <si>
    <t>2018г. Г.Кокшетау,БЖ № 000008 (каз язык и литер)</t>
  </si>
  <si>
    <t>2019г. Г.Кокшетау,БЖ № 0250195(начальная военная подготовка)</t>
  </si>
  <si>
    <t xml:space="preserve">2019 г. г.Кокшетау,  № 0250600(воспитатель в д/у) </t>
  </si>
  <si>
    <t>Уч.англ.язык</t>
  </si>
  <si>
    <t xml:space="preserve">Высшее, Целиноградский государственный педагогический институт С. Сейфуллина    Диплом ЛВ 080357
30.06.1986г                                           специальность по диплому - английский и французский языки
</t>
  </si>
  <si>
    <t xml:space="preserve">2016г. г.Кокшетау,   № 0065710 (англ яз ) </t>
  </si>
  <si>
    <t>2015г англ.язык</t>
  </si>
  <si>
    <t>Первая, англ.язык 2015г</t>
  </si>
  <si>
    <t xml:space="preserve">Высшее, Целиноградский государственный педагогический институт С. Сейфуллина    Диплом ЛВ 08035730.06.1986г                                           специальность по диплому - английский и французский языки
</t>
  </si>
  <si>
    <t xml:space="preserve"> каз. язык  и лит-ра </t>
  </si>
  <si>
    <t>2018г. Г.Кокшетау,БЖ № 010486 (начальные классы классы)</t>
  </si>
  <si>
    <t>2015г биология, вторая</t>
  </si>
  <si>
    <t xml:space="preserve">2017 г. г.Кокшетау,  БЖ № 000052 (физика) </t>
  </si>
  <si>
    <t>5 "А"</t>
  </si>
  <si>
    <t>Всего  по "5"</t>
  </si>
  <si>
    <t>6 "А"</t>
  </si>
  <si>
    <t>Всего  по "6"</t>
  </si>
  <si>
    <t>7 "А"</t>
  </si>
  <si>
    <t>Всего  по "7"</t>
  </si>
  <si>
    <t>8"А"</t>
  </si>
  <si>
    <t>Всего  по "8"</t>
  </si>
  <si>
    <t>9 "А"</t>
  </si>
  <si>
    <t>9 "Б"</t>
  </si>
  <si>
    <t>Всего  по "9"</t>
  </si>
  <si>
    <t>Всего 5-9</t>
  </si>
  <si>
    <t>11 "А"</t>
  </si>
  <si>
    <t>Всего  по "11"</t>
  </si>
  <si>
    <t>казахский язык</t>
  </si>
  <si>
    <t>Кощегулова М.К.</t>
  </si>
  <si>
    <t xml:space="preserve">                                                                                          русская литература</t>
  </si>
  <si>
    <t xml:space="preserve">                                                                                                русский язык</t>
  </si>
  <si>
    <t xml:space="preserve">                                                                                                 математика</t>
  </si>
  <si>
    <t>Курмангожина К.А.</t>
  </si>
  <si>
    <t xml:space="preserve">                                                                                                         физика</t>
  </si>
  <si>
    <t xml:space="preserve">                                                                                                         химия</t>
  </si>
  <si>
    <t xml:space="preserve">                                                                                                                           информатика (робототехника)</t>
  </si>
  <si>
    <t>биология</t>
  </si>
  <si>
    <t xml:space="preserve">                                                                                                       биология</t>
  </si>
  <si>
    <t xml:space="preserve">                                                                                            история Казахстана</t>
  </si>
  <si>
    <t>1+1</t>
  </si>
  <si>
    <t xml:space="preserve">                                                                                                                            английский язык</t>
  </si>
  <si>
    <t xml:space="preserve">                                                                                                                    физическая культура</t>
  </si>
  <si>
    <t>Абдрахманов А.М.</t>
  </si>
  <si>
    <t>Анисимов А.С.</t>
  </si>
  <si>
    <t xml:space="preserve">                                                                                      художественный труд</t>
  </si>
  <si>
    <t xml:space="preserve">                                                                                 естествознание, география</t>
  </si>
  <si>
    <t xml:space="preserve">                                                                                                                           самопознание</t>
  </si>
  <si>
    <t xml:space="preserve">                                                                                                       музыка</t>
  </si>
  <si>
    <t xml:space="preserve">                                                                                                          НВТП</t>
  </si>
  <si>
    <t xml:space="preserve">                                                                                         начальные классы</t>
  </si>
  <si>
    <t xml:space="preserve">                                                                                                   предшкола</t>
  </si>
  <si>
    <t>0,0,84</t>
  </si>
  <si>
    <t xml:space="preserve">                                                                                       инвариантная нагрузка</t>
  </si>
  <si>
    <t xml:space="preserve">                                                                                вариативная учебная нагрузка</t>
  </si>
  <si>
    <t>русский язык</t>
  </si>
  <si>
    <t>эл.курсы (робот)</t>
  </si>
  <si>
    <t>физкультура</t>
  </si>
  <si>
    <t>свет.и религ.</t>
  </si>
  <si>
    <t>деление</t>
  </si>
  <si>
    <t>прикладные курсы</t>
  </si>
  <si>
    <t>алгебра</t>
  </si>
  <si>
    <t>география</t>
  </si>
  <si>
    <t>информатика</t>
  </si>
  <si>
    <t>объем макс.нагруз</t>
  </si>
  <si>
    <t xml:space="preserve"> Директор КГУ "СШ №4" отдела образования Атбасарского района_____________Үндүбай М.Қ.</t>
  </si>
  <si>
    <t>2+1</t>
  </si>
  <si>
    <t>5+1</t>
  </si>
  <si>
    <t xml:space="preserve">                                                                                      Всемирная история, ЧОП, религия</t>
  </si>
  <si>
    <t>3 а</t>
  </si>
  <si>
    <t>4 б</t>
  </si>
  <si>
    <t>9 а</t>
  </si>
  <si>
    <t>4 а</t>
  </si>
  <si>
    <t>3 б</t>
  </si>
  <si>
    <t>9 б</t>
  </si>
  <si>
    <t xml:space="preserve">Аубакиров Канат Бримжанович </t>
  </si>
  <si>
    <t>среднее специальное</t>
  </si>
  <si>
    <t>Варламова Любовь Петровна</t>
  </si>
  <si>
    <t xml:space="preserve">Секретарь </t>
  </si>
  <si>
    <t>высшее юридическое</t>
  </si>
  <si>
    <t xml:space="preserve"> ЖБ-Б №0291065, от 4 июля 2012 года. Юриспруденция.  Академия "Көкше"</t>
  </si>
  <si>
    <t xml:space="preserve">Смагулова Рамзиля Рауфовна </t>
  </si>
  <si>
    <t xml:space="preserve">Повар мини-центра </t>
  </si>
  <si>
    <t xml:space="preserve"> среднее специальное</t>
  </si>
  <si>
    <t>Повар - кондитер продавец КТД -1 № 0016698,  от 30 июня 2000 года Атбасарский технический лицей № 9</t>
  </si>
  <si>
    <t>Текенева Шолпан Кайрбековна</t>
  </si>
  <si>
    <t>среднее</t>
  </si>
  <si>
    <t>14,10</t>
  </si>
  <si>
    <t xml:space="preserve">Абилова Бибигуль Жумагалиевна </t>
  </si>
  <si>
    <t xml:space="preserve">МОП </t>
  </si>
  <si>
    <t>Альжанова Марияш Алишеровна</t>
  </si>
  <si>
    <t>Каиржанова Гульнара Ондыбаевна</t>
  </si>
  <si>
    <t>Бексеитова Акмарал Хамитовна</t>
  </si>
  <si>
    <t>Петрушенко Ирина Владимировна</t>
  </si>
  <si>
    <t xml:space="preserve">Кастелянша, оператор стиральных машин </t>
  </si>
  <si>
    <t>Экономист -бухгалтер КОБ № 0142902, от 13 июня 2008 годаКолледж экономики, технологии и стандартизациипищевых производств</t>
  </si>
  <si>
    <t>Козюра Владимир Владимирович</t>
  </si>
  <si>
    <t>сторож</t>
  </si>
  <si>
    <t>Столяр строительный, плотник Е № 128457, от 30 июня 1992 года СПТУ-9 г. Атбасара Целиноградской области</t>
  </si>
  <si>
    <t>Тусенова Бибигуль Кенесовна</t>
  </si>
  <si>
    <t>0,5 мес</t>
  </si>
  <si>
    <t>Сейтманбетов Абилкайр</t>
  </si>
  <si>
    <t>Досова Айгуль Тлеулиновна</t>
  </si>
  <si>
    <t xml:space="preserve"> среднее </t>
  </si>
  <si>
    <t>Балгазина Айгуль Тасваевна</t>
  </si>
  <si>
    <t>Касымова Бахытгуль Каирбековна</t>
  </si>
  <si>
    <t>Приходько Вадим Владимирович</t>
  </si>
  <si>
    <t>10мес</t>
  </si>
  <si>
    <t>Смаилова Елена Николаевна</t>
  </si>
  <si>
    <t>среднее-специальное</t>
  </si>
  <si>
    <t>Телеграфист Г. №520657, от 01.08.1985 года.</t>
  </si>
  <si>
    <t>Шокаков Едиль</t>
  </si>
  <si>
    <t>рабочий</t>
  </si>
  <si>
    <t>Шамаева Лилия Фаритовна</t>
  </si>
  <si>
    <t>7 мес</t>
  </si>
  <si>
    <t>Нурабаева Аяжан Жаксылыковна</t>
  </si>
  <si>
    <t>Можейко  Зинфира Фаритовна</t>
  </si>
  <si>
    <t xml:space="preserve">Завхоз, слесарь </t>
  </si>
  <si>
    <t>Завхоз, слесарь -0,5</t>
  </si>
  <si>
    <t>ЕТ №145433, от 28 июня1983 года  Кокчетавский индустриально-педагогический техникум. Промышленное и гражданское строительство</t>
  </si>
  <si>
    <t>Лаборант, посудомойщица</t>
  </si>
  <si>
    <t xml:space="preserve">1.Прядильщица.1. Б № 380311, от 25. июня 1990 года; 2. НТ -1 №437999 от 25  июня 1993. Агроном ПТУ -7 г. Целинограда; </t>
  </si>
  <si>
    <t>Директор КГУ "СШ №4" отдела образования Атбасарского района____________Үндүбай М.Қ.</t>
  </si>
  <si>
    <t>Слободнюк Маргарита Вадимовна</t>
  </si>
  <si>
    <t>уч. физ. восп.</t>
  </si>
  <si>
    <t>Мурзагельдина Маржан Калиевна</t>
  </si>
  <si>
    <t>Бейсембаева Айгуль Мейрамовна</t>
  </si>
  <si>
    <t>Букирова Гульнар Нураловна</t>
  </si>
  <si>
    <t>МОП</t>
  </si>
  <si>
    <t xml:space="preserve">                                                      Декретный отпуск</t>
  </si>
  <si>
    <t>первая,2017г.-физкультура</t>
  </si>
  <si>
    <t>Канатова К.Б.</t>
  </si>
  <si>
    <t xml:space="preserve">Совместители </t>
  </si>
  <si>
    <t>Канатова Куляш Базековна</t>
  </si>
  <si>
    <t>технология</t>
  </si>
  <si>
    <t xml:space="preserve">2017 г. г.Кокшетау,  БЖ № 001634(физкультура) </t>
  </si>
  <si>
    <t>2017г,физкультура</t>
  </si>
  <si>
    <t>Кокшетауский университет им Ш.Уалиханова ЖБ-Б№0806627 от 2015г специальность по диплому-социальная педагогика,самопознание</t>
  </si>
  <si>
    <t>Директор, уч каз языка и литер</t>
  </si>
  <si>
    <t>Сторож</t>
  </si>
  <si>
    <t>Гардеробщица</t>
  </si>
  <si>
    <t>Уч. физ. восп.</t>
  </si>
  <si>
    <t xml:space="preserve">2018 г. г.Павлодар,  №0002353 (самопознание) </t>
  </si>
  <si>
    <t xml:space="preserve">2019 г. г.Кокшетау,  БЖ № 107042(химия,естествознание) </t>
  </si>
  <si>
    <t>Сибирский гос. университет физ-ры и спорта АВБ№0366590 от 2011 г специальность по диплому-учитель физкультуры</t>
  </si>
  <si>
    <t>Павлодарский гос. пединститут ЖБ-Б№0878368 от 2016г. специальность по диплому-социальная педагогика  и самопознание</t>
  </si>
  <si>
    <t>2017г, воспитатель</t>
  </si>
  <si>
    <t>2019 г. дефектолог педагог-модератор</t>
  </si>
  <si>
    <t>Уч.  худ труда технол.</t>
  </si>
  <si>
    <t>первая,2015г.технология</t>
  </si>
  <si>
    <t>2015 г. технология</t>
  </si>
  <si>
    <t xml:space="preserve">Кокшетауский г университет им. А.Мырзахметова                                                                                Диплом  ЖБ-Б   №1022347   от 11.05.2016г.              специальность по диплому - Профессиональное обучение
</t>
  </si>
  <si>
    <t>Качественный список  учителей и  МОП  по средней школе №4 на 2019-2020  учебный год</t>
  </si>
  <si>
    <t>2015г. Математика</t>
  </si>
  <si>
    <t xml:space="preserve">2019 г. г.Кокшетау,  №  (технология) </t>
  </si>
  <si>
    <t>Воспитатель м/ц</t>
  </si>
  <si>
    <t>библ</t>
  </si>
  <si>
    <t>завуч-1 ст</t>
  </si>
  <si>
    <t>англ</t>
  </si>
  <si>
    <t>каз</t>
  </si>
  <si>
    <t>муз</t>
  </si>
  <si>
    <t>ИТОГО</t>
  </si>
  <si>
    <t xml:space="preserve">  директор</t>
  </si>
  <si>
    <t xml:space="preserve">учитель </t>
  </si>
  <si>
    <t>1,2,6</t>
  </si>
  <si>
    <t>6,9-б</t>
  </si>
  <si>
    <t>4-а,5-11</t>
  </si>
  <si>
    <t>1,2,3а,б,4а,б,5,6</t>
  </si>
  <si>
    <t>5,6,7,8,9а,б,11</t>
  </si>
  <si>
    <t>библиотекарь</t>
  </si>
  <si>
    <t>1+1+1</t>
  </si>
  <si>
    <t xml:space="preserve">  Целиноградский пединститут  им С.Сейфуллина УВ №702151 от 1992 г. специальность по диплому- учитель  русского языка и литературы</t>
  </si>
  <si>
    <t>психолог</t>
  </si>
  <si>
    <t>вожатая</t>
  </si>
  <si>
    <t>муз рук</t>
  </si>
  <si>
    <t xml:space="preserve">Учитель </t>
  </si>
  <si>
    <t>КГУ "Средней школы №4 города Атбасар отдела образования Атбасарского района"</t>
  </si>
  <si>
    <t>учитель каз языка</t>
  </si>
  <si>
    <t>педагог-эксперт</t>
  </si>
  <si>
    <t>9 м</t>
  </si>
  <si>
    <t>3а</t>
  </si>
  <si>
    <t>биологии, химии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</si>
</sst>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_ ;\-#,##0.000\ "/>
    <numFmt numFmtId="166" formatCode="00000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9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b/>
      <i/>
      <sz val="11"/>
      <color rgb="FFFFFF00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1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7" borderId="0" xfId="0" applyFont="1" applyFill="1"/>
    <xf numFmtId="0" fontId="13" fillId="7" borderId="0" xfId="0" applyFont="1" applyFill="1"/>
    <xf numFmtId="0" fontId="12" fillId="7" borderId="0" xfId="0" applyFont="1" applyFill="1"/>
    <xf numFmtId="0" fontId="14" fillId="0" borderId="0" xfId="0" applyFont="1" applyAlignment="1">
      <alignment horizontal="center"/>
    </xf>
    <xf numFmtId="0" fontId="1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8" fillId="0" borderId="16" xfId="0" applyFont="1" applyBorder="1" applyAlignment="1">
      <alignment vertical="top" wrapText="1"/>
    </xf>
    <xf numFmtId="0" fontId="18" fillId="0" borderId="0" xfId="0" applyFont="1" applyAlignment="1">
      <alignment vertical="top"/>
    </xf>
    <xf numFmtId="0" fontId="18" fillId="0" borderId="1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8" fillId="0" borderId="25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8" fillId="0" borderId="30" xfId="0" applyFont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 applyAlignment="1">
      <alignment wrapText="1"/>
    </xf>
    <xf numFmtId="0" fontId="18" fillId="0" borderId="1" xfId="0" applyFont="1" applyBorder="1"/>
    <xf numFmtId="0" fontId="18" fillId="0" borderId="1" xfId="0" applyFont="1" applyBorder="1" applyAlignment="1">
      <alignment horizontal="right" vertical="top" wrapText="1"/>
    </xf>
    <xf numFmtId="0" fontId="18" fillId="0" borderId="12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/>
    </xf>
    <xf numFmtId="0" fontId="25" fillId="0" borderId="1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>
      <alignment vertical="top" wrapText="1"/>
    </xf>
    <xf numFmtId="0" fontId="18" fillId="0" borderId="14" xfId="0" applyFont="1" applyBorder="1" applyAlignment="1">
      <alignment horizontal="righ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8" fillId="0" borderId="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8" fillId="0" borderId="0" xfId="0" applyFont="1"/>
    <xf numFmtId="0" fontId="2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31" xfId="0" applyBorder="1"/>
    <xf numFmtId="0" fontId="0" fillId="0" borderId="1" xfId="0" applyBorder="1" applyAlignment="1">
      <alignment vertical="top"/>
    </xf>
    <xf numFmtId="9" fontId="0" fillId="0" borderId="1" xfId="0" applyNumberFormat="1" applyBorder="1"/>
    <xf numFmtId="0" fontId="0" fillId="0" borderId="1" xfId="0" applyBorder="1" applyAlignment="1">
      <alignment horizontal="right"/>
    </xf>
    <xf numFmtId="0" fontId="26" fillId="0" borderId="1" xfId="0" applyFont="1" applyBorder="1"/>
    <xf numFmtId="0" fontId="26" fillId="0" borderId="1" xfId="0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8" fillId="0" borderId="33" xfId="0" applyFont="1" applyBorder="1" applyAlignment="1">
      <alignment vertical="top" wrapText="1"/>
    </xf>
    <xf numFmtId="0" fontId="18" fillId="0" borderId="34" xfId="0" applyFont="1" applyBorder="1" applyAlignment="1">
      <alignment vertical="top" wrapText="1"/>
    </xf>
    <xf numFmtId="0" fontId="25" fillId="0" borderId="1" xfId="0" applyFont="1" applyBorder="1" applyAlignment="1">
      <alignment vertical="top"/>
    </xf>
    <xf numFmtId="0" fontId="25" fillId="0" borderId="33" xfId="0" applyFont="1" applyBorder="1" applyAlignment="1">
      <alignment vertical="top" wrapText="1"/>
    </xf>
    <xf numFmtId="0" fontId="25" fillId="0" borderId="35" xfId="0" applyFont="1" applyBorder="1" applyAlignment="1">
      <alignment vertical="top"/>
    </xf>
    <xf numFmtId="0" fontId="18" fillId="0" borderId="36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8" fillId="0" borderId="14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" fontId="18" fillId="0" borderId="0" xfId="0" applyNumberFormat="1" applyFont="1" applyAlignment="1">
      <alignment horizontal="center" vertical="top"/>
    </xf>
    <xf numFmtId="0" fontId="18" fillId="0" borderId="5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Border="1" applyAlignment="1">
      <alignment horizontal="center" vertical="center"/>
    </xf>
    <xf numFmtId="0" fontId="27" fillId="3" borderId="1" xfId="0" applyFont="1" applyFill="1" applyBorder="1"/>
    <xf numFmtId="0" fontId="28" fillId="3" borderId="1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18" fillId="0" borderId="1" xfId="0" applyNumberFormat="1" applyFont="1" applyBorder="1" applyAlignment="1">
      <alignment horizontal="center" vertical="top"/>
    </xf>
    <xf numFmtId="14" fontId="18" fillId="0" borderId="1" xfId="0" applyNumberFormat="1" applyFont="1" applyBorder="1" applyAlignment="1">
      <alignment horizontal="center" vertical="top" wrapText="1"/>
    </xf>
    <xf numFmtId="165" fontId="18" fillId="0" borderId="1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vertical="top" wrapText="1"/>
    </xf>
    <xf numFmtId="0" fontId="18" fillId="0" borderId="1" xfId="0" applyNumberFormat="1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top" wrapText="1"/>
    </xf>
    <xf numFmtId="14" fontId="18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center"/>
    </xf>
    <xf numFmtId="0" fontId="25" fillId="0" borderId="14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vertical="top" wrapText="1"/>
    </xf>
    <xf numFmtId="0" fontId="25" fillId="0" borderId="6" xfId="0" applyFont="1" applyBorder="1" applyAlignment="1">
      <alignment vertical="top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9" fontId="0" fillId="0" borderId="5" xfId="0" applyNumberFormat="1" applyBorder="1"/>
    <xf numFmtId="0" fontId="0" fillId="0" borderId="6" xfId="0" applyBorder="1"/>
    <xf numFmtId="0" fontId="0" fillId="0" borderId="0" xfId="0" applyBorder="1"/>
    <xf numFmtId="0" fontId="16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9" borderId="1" xfId="0" applyFill="1" applyBorder="1"/>
    <xf numFmtId="0" fontId="1" fillId="9" borderId="1" xfId="0" applyFont="1" applyFill="1" applyBorder="1"/>
    <xf numFmtId="0" fontId="0" fillId="9" borderId="0" xfId="0" applyFill="1"/>
    <xf numFmtId="0" fontId="1" fillId="9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164" fontId="0" fillId="0" borderId="0" xfId="0" applyNumberFormat="1"/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center" vertical="center" wrapText="1"/>
    </xf>
    <xf numFmtId="164" fontId="3" fillId="8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wrapText="1"/>
    </xf>
    <xf numFmtId="0" fontId="0" fillId="6" borderId="1" xfId="0" applyFill="1" applyBorder="1"/>
    <xf numFmtId="0" fontId="18" fillId="6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166" fontId="0" fillId="0" borderId="1" xfId="0" applyNumberFormat="1" applyBorder="1" applyAlignment="1">
      <alignment horizontal="left" vertical="center"/>
    </xf>
    <xf numFmtId="16" fontId="0" fillId="0" borderId="1" xfId="0" applyNumberFormat="1" applyBorder="1" applyAlignment="1">
      <alignment horizontal="left" vertical="center"/>
    </xf>
    <xf numFmtId="0" fontId="26" fillId="6" borderId="1" xfId="0" applyFont="1" applyFill="1" applyBorder="1"/>
    <xf numFmtId="0" fontId="26" fillId="6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3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" fillId="0" borderId="3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1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0" fontId="1" fillId="0" borderId="8" xfId="0" applyFont="1" applyBorder="1" applyAlignment="1"/>
    <xf numFmtId="0" fontId="18" fillId="0" borderId="0" xfId="0" applyFont="1" applyAlignment="1">
      <alignment horizontal="left" vertical="center" wrapText="1"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8" fillId="0" borderId="28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9" xfId="0" applyFont="1" applyBorder="1" applyAlignment="1">
      <alignment vertical="top" wrapText="1"/>
    </xf>
    <xf numFmtId="0" fontId="25" fillId="0" borderId="4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25" fillId="0" borderId="4" xfId="0" applyFont="1" applyBorder="1" applyAlignment="1">
      <alignment horizontal="center" vertical="top"/>
    </xf>
    <xf numFmtId="0" fontId="25" fillId="0" borderId="14" xfId="0" applyFont="1" applyBorder="1" applyAlignment="1">
      <alignment horizontal="center" vertical="top"/>
    </xf>
    <xf numFmtId="0" fontId="25" fillId="0" borderId="4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0" fillId="0" borderId="23" xfId="0" applyBorder="1" applyAlignment="1">
      <alignment horizontal="center"/>
    </xf>
    <xf numFmtId="0" fontId="25" fillId="0" borderId="27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8" fillId="0" borderId="24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/>
    </xf>
    <xf numFmtId="0" fontId="18" fillId="0" borderId="4" xfId="0" applyFont="1" applyBorder="1" applyAlignment="1">
      <alignment vertical="top"/>
    </xf>
    <xf numFmtId="0" fontId="18" fillId="0" borderId="14" xfId="0" applyFont="1" applyBorder="1" applyAlignment="1">
      <alignment vertical="top"/>
    </xf>
    <xf numFmtId="0" fontId="18" fillId="0" borderId="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/>
    </xf>
    <xf numFmtId="0" fontId="0" fillId="0" borderId="23" xfId="0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1" xfId="0" applyFont="1" applyBorder="1" applyAlignment="1"/>
    <xf numFmtId="0" fontId="18" fillId="0" borderId="2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22" fillId="0" borderId="0" xfId="0" applyFont="1" applyAlignment="1">
      <alignment wrapText="1"/>
    </xf>
    <xf numFmtId="0" fontId="22" fillId="0" borderId="31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22" fillId="0" borderId="6" xfId="0" applyFont="1" applyBorder="1" applyAlignment="1">
      <alignment horizontal="center" vertical="top"/>
    </xf>
    <xf numFmtId="0" fontId="14" fillId="0" borderId="0" xfId="0" applyFont="1" applyAlignment="1"/>
    <xf numFmtId="0" fontId="1" fillId="3" borderId="31" xfId="0" applyFont="1" applyFill="1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31" xfId="0" applyFont="1" applyFill="1" applyBorder="1" applyAlignment="1">
      <alignment wrapText="1"/>
    </xf>
    <xf numFmtId="0" fontId="0" fillId="3" borderId="5" xfId="0" applyFill="1" applyBorder="1" applyAlignment="1"/>
    <xf numFmtId="0" fontId="0" fillId="3" borderId="6" xfId="0" applyFill="1" applyBorder="1" applyAlignme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0" fontId="18" fillId="0" borderId="0" xfId="0" applyFont="1" applyAlignment="1"/>
    <xf numFmtId="0" fontId="30" fillId="0" borderId="0" xfId="0" applyFont="1" applyAlignment="1">
      <alignment horizontal="center"/>
    </xf>
    <xf numFmtId="0" fontId="0" fillId="0" borderId="1" xfId="0" applyBorder="1" applyAlignment="1"/>
    <xf numFmtId="0" fontId="16" fillId="0" borderId="1" xfId="0" applyFont="1" applyBorder="1" applyAlignment="1">
      <alignment horizontal="center"/>
    </xf>
    <xf numFmtId="0" fontId="1" fillId="3" borderId="5" xfId="0" applyFont="1" applyFill="1" applyBorder="1"/>
    <xf numFmtId="0" fontId="1" fillId="3" borderId="6" xfId="0" applyFont="1" applyFill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10" fillId="7" borderId="0" xfId="0" applyFont="1" applyFill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opLeftCell="A23" workbookViewId="0">
      <selection activeCell="C57" sqref="C57"/>
    </sheetView>
  </sheetViews>
  <sheetFormatPr defaultRowHeight="14.25"/>
  <cols>
    <col min="1" max="1" width="22.140625" style="4" customWidth="1"/>
    <col min="2" max="2" width="15.42578125" style="4" customWidth="1"/>
    <col min="3" max="3" width="17.7109375" style="4" customWidth="1"/>
    <col min="4" max="4" width="14.28515625" style="4" customWidth="1"/>
    <col min="5" max="5" width="22" style="4" customWidth="1"/>
    <col min="6" max="16384" width="9.140625" style="4"/>
  </cols>
  <sheetData>
    <row r="1" spans="1:5" s="7" customFormat="1" ht="21.75" customHeight="1">
      <c r="A1" s="276" t="s">
        <v>5</v>
      </c>
      <c r="B1" s="276"/>
      <c r="C1" s="276"/>
      <c r="D1" s="276"/>
      <c r="E1" s="276"/>
    </row>
    <row r="2" spans="1:5" s="7" customFormat="1" ht="21.75" customHeight="1">
      <c r="A2" s="276" t="s">
        <v>6</v>
      </c>
      <c r="B2" s="276"/>
      <c r="C2" s="276"/>
      <c r="D2" s="276"/>
      <c r="E2" s="276"/>
    </row>
    <row r="3" spans="1:5" s="7" customFormat="1" ht="21.75" customHeight="1">
      <c r="A3" s="276" t="s">
        <v>138</v>
      </c>
      <c r="B3" s="276"/>
      <c r="C3" s="276"/>
      <c r="D3" s="276"/>
      <c r="E3" s="276"/>
    </row>
    <row r="4" spans="1:5" s="7" customFormat="1" ht="21.75" customHeight="1">
      <c r="A4" s="276" t="s">
        <v>7</v>
      </c>
      <c r="B4" s="276"/>
      <c r="C4" s="276"/>
      <c r="D4" s="276"/>
      <c r="E4" s="276"/>
    </row>
    <row r="5" spans="1:5">
      <c r="A5" s="5"/>
      <c r="B5" s="5"/>
      <c r="C5" s="5"/>
      <c r="D5" s="5"/>
      <c r="E5" s="5"/>
    </row>
    <row r="6" spans="1:5" ht="6" customHeight="1"/>
    <row r="7" spans="1:5" s="3" customFormat="1" ht="40.5" customHeight="1">
      <c r="A7" s="134" t="s">
        <v>3</v>
      </c>
      <c r="B7" s="134" t="s">
        <v>4</v>
      </c>
      <c r="C7" s="134" t="s">
        <v>0</v>
      </c>
      <c r="D7" s="134" t="s">
        <v>1</v>
      </c>
      <c r="E7" s="2" t="s">
        <v>2</v>
      </c>
    </row>
    <row r="8" spans="1:5" ht="21" customHeight="1">
      <c r="A8" s="135" t="s">
        <v>139</v>
      </c>
      <c r="B8" s="125">
        <v>1</v>
      </c>
      <c r="C8" s="125">
        <v>15</v>
      </c>
      <c r="D8" s="125">
        <v>9</v>
      </c>
      <c r="E8" s="9"/>
    </row>
    <row r="9" spans="1:5" ht="21" customHeight="1">
      <c r="A9" s="136" t="s">
        <v>8</v>
      </c>
      <c r="B9" s="137">
        <v>1</v>
      </c>
      <c r="C9" s="137">
        <v>15</v>
      </c>
      <c r="D9" s="137">
        <v>9</v>
      </c>
      <c r="E9" s="9"/>
    </row>
    <row r="10" spans="1:5" s="6" customFormat="1" ht="21" customHeight="1">
      <c r="A10" s="135" t="s">
        <v>140</v>
      </c>
      <c r="B10" s="125">
        <v>1</v>
      </c>
      <c r="C10" s="125">
        <v>24</v>
      </c>
      <c r="D10" s="125">
        <v>11</v>
      </c>
      <c r="E10" s="10"/>
    </row>
    <row r="11" spans="1:5" ht="15">
      <c r="A11" s="136" t="s">
        <v>8</v>
      </c>
      <c r="B11" s="137">
        <v>1</v>
      </c>
      <c r="C11" s="137">
        <v>24</v>
      </c>
      <c r="D11" s="137">
        <v>11</v>
      </c>
      <c r="E11" s="9"/>
    </row>
    <row r="12" spans="1:5" ht="15">
      <c r="A12" s="135" t="s">
        <v>141</v>
      </c>
      <c r="B12" s="125">
        <v>1</v>
      </c>
      <c r="C12" s="125">
        <v>15</v>
      </c>
      <c r="D12" s="125">
        <v>9</v>
      </c>
      <c r="E12" s="9"/>
    </row>
    <row r="13" spans="1:5" ht="15">
      <c r="A13" s="135" t="s">
        <v>142</v>
      </c>
      <c r="B13" s="125">
        <v>1</v>
      </c>
      <c r="C13" s="125">
        <v>15</v>
      </c>
      <c r="D13" s="125">
        <v>7</v>
      </c>
      <c r="E13" s="9"/>
    </row>
    <row r="14" spans="1:5" ht="15">
      <c r="A14" s="136" t="s">
        <v>8</v>
      </c>
      <c r="B14" s="125">
        <v>2</v>
      </c>
      <c r="C14" s="137">
        <v>30</v>
      </c>
      <c r="D14" s="137">
        <v>16</v>
      </c>
      <c r="E14" s="9"/>
    </row>
    <row r="15" spans="1:5" ht="15">
      <c r="A15" s="135" t="s">
        <v>143</v>
      </c>
      <c r="B15" s="125">
        <v>1</v>
      </c>
      <c r="C15" s="125">
        <v>15</v>
      </c>
      <c r="D15" s="125">
        <v>8</v>
      </c>
      <c r="E15" s="9"/>
    </row>
    <row r="16" spans="1:5" ht="15">
      <c r="A16" s="135" t="s">
        <v>144</v>
      </c>
      <c r="B16" s="125">
        <v>1</v>
      </c>
      <c r="C16" s="125">
        <v>17</v>
      </c>
      <c r="D16" s="125">
        <v>10</v>
      </c>
      <c r="E16" s="9"/>
    </row>
    <row r="17" spans="1:5" ht="15">
      <c r="A17" s="136" t="s">
        <v>8</v>
      </c>
      <c r="B17" s="125">
        <v>2</v>
      </c>
      <c r="C17" s="137">
        <v>32</v>
      </c>
      <c r="D17" s="137">
        <v>18</v>
      </c>
      <c r="E17" s="9"/>
    </row>
    <row r="18" spans="1:5" ht="15">
      <c r="A18" s="135" t="s">
        <v>145</v>
      </c>
      <c r="B18" s="125">
        <v>1</v>
      </c>
      <c r="C18" s="125">
        <v>18</v>
      </c>
      <c r="D18" s="125">
        <v>11</v>
      </c>
      <c r="E18" s="9"/>
    </row>
    <row r="19" spans="1:5" s="6" customFormat="1" ht="15">
      <c r="A19" s="136" t="s">
        <v>8</v>
      </c>
      <c r="B19" s="137">
        <v>1</v>
      </c>
      <c r="C19" s="137">
        <v>18</v>
      </c>
      <c r="D19" s="137">
        <v>11</v>
      </c>
      <c r="E19" s="10"/>
    </row>
    <row r="20" spans="1:5" ht="15">
      <c r="A20" s="136" t="s">
        <v>146</v>
      </c>
      <c r="B20" s="125">
        <v>1</v>
      </c>
      <c r="C20" s="125">
        <v>26</v>
      </c>
      <c r="D20" s="125">
        <v>12</v>
      </c>
      <c r="E20" s="9"/>
    </row>
    <row r="21" spans="1:5" ht="15">
      <c r="A21" s="136" t="s">
        <v>8</v>
      </c>
      <c r="B21" s="137">
        <v>1</v>
      </c>
      <c r="C21" s="137">
        <v>26</v>
      </c>
      <c r="D21" s="137">
        <v>12</v>
      </c>
      <c r="E21" s="9"/>
    </row>
    <row r="22" spans="1:5" ht="15">
      <c r="A22" s="135" t="s">
        <v>147</v>
      </c>
      <c r="B22" s="125">
        <v>1</v>
      </c>
      <c r="C22" s="125">
        <v>15</v>
      </c>
      <c r="D22" s="125">
        <v>6</v>
      </c>
      <c r="E22" s="10"/>
    </row>
    <row r="23" spans="1:5" ht="15">
      <c r="A23" s="136" t="s">
        <v>8</v>
      </c>
      <c r="B23" s="137">
        <v>1</v>
      </c>
      <c r="C23" s="137">
        <v>15</v>
      </c>
      <c r="D23" s="137">
        <v>6</v>
      </c>
      <c r="E23" s="9"/>
    </row>
    <row r="24" spans="1:5" ht="15">
      <c r="A24" s="135" t="s">
        <v>148</v>
      </c>
      <c r="B24" s="125">
        <v>1</v>
      </c>
      <c r="C24" s="125">
        <v>17</v>
      </c>
      <c r="D24" s="125">
        <v>6</v>
      </c>
      <c r="E24" s="9"/>
    </row>
    <row r="25" spans="1:5" ht="15">
      <c r="A25" s="136" t="s">
        <v>8</v>
      </c>
      <c r="B25" s="125">
        <v>1</v>
      </c>
      <c r="C25" s="137">
        <v>17</v>
      </c>
      <c r="D25" s="137">
        <v>6</v>
      </c>
      <c r="E25" s="9"/>
    </row>
    <row r="26" spans="1:5" ht="15">
      <c r="A26" s="135" t="s">
        <v>149</v>
      </c>
      <c r="B26" s="125">
        <v>1</v>
      </c>
      <c r="C26" s="125">
        <v>17</v>
      </c>
      <c r="D26" s="125">
        <v>9</v>
      </c>
      <c r="E26" s="9"/>
    </row>
    <row r="27" spans="1:5" ht="15">
      <c r="A27" s="135" t="s">
        <v>150</v>
      </c>
      <c r="B27" s="125">
        <v>1</v>
      </c>
      <c r="C27" s="125">
        <v>15</v>
      </c>
      <c r="D27" s="125">
        <v>7</v>
      </c>
      <c r="E27" s="9"/>
    </row>
    <row r="28" spans="1:5" ht="15">
      <c r="A28" s="136" t="s">
        <v>8</v>
      </c>
      <c r="B28" s="137">
        <v>2</v>
      </c>
      <c r="C28" s="137">
        <v>32</v>
      </c>
      <c r="D28" s="137">
        <v>16</v>
      </c>
      <c r="E28" s="9"/>
    </row>
    <row r="29" spans="1:5" ht="15">
      <c r="A29" s="135" t="s">
        <v>151</v>
      </c>
      <c r="B29" s="125">
        <v>1</v>
      </c>
      <c r="C29" s="125">
        <v>8</v>
      </c>
      <c r="D29" s="125">
        <v>6</v>
      </c>
      <c r="E29" s="9"/>
    </row>
    <row r="30" spans="1:5" ht="15">
      <c r="A30" s="136" t="s">
        <v>8</v>
      </c>
      <c r="B30" s="137">
        <v>1</v>
      </c>
      <c r="C30" s="137">
        <v>8</v>
      </c>
      <c r="D30" s="137">
        <v>6</v>
      </c>
      <c r="E30" s="9"/>
    </row>
    <row r="31" spans="1:5" ht="15">
      <c r="A31" s="138" t="s">
        <v>9</v>
      </c>
      <c r="B31" s="137">
        <v>14</v>
      </c>
      <c r="C31" s="137">
        <v>217</v>
      </c>
      <c r="D31" s="137">
        <v>111</v>
      </c>
      <c r="E31" s="10"/>
    </row>
    <row r="32" spans="1:5">
      <c r="A32" s="5"/>
    </row>
    <row r="33" spans="1:5">
      <c r="A33" s="5"/>
    </row>
    <row r="38" spans="1:5" ht="15">
      <c r="A38" s="136" t="s">
        <v>12</v>
      </c>
      <c r="B38" s="137">
        <v>22</v>
      </c>
      <c r="C38" s="137">
        <v>13</v>
      </c>
    </row>
    <row r="39" spans="1:5" ht="15">
      <c r="A39" s="136" t="s">
        <v>13</v>
      </c>
      <c r="B39" s="137">
        <v>101</v>
      </c>
      <c r="C39" s="137">
        <v>54</v>
      </c>
    </row>
    <row r="40" spans="1:5" ht="15">
      <c r="A40" s="136" t="s">
        <v>14</v>
      </c>
      <c r="B40" s="137">
        <v>108</v>
      </c>
      <c r="C40" s="137">
        <v>51</v>
      </c>
    </row>
    <row r="41" spans="1:5" ht="15">
      <c r="A41" s="136" t="s">
        <v>15</v>
      </c>
      <c r="B41" s="137">
        <v>8</v>
      </c>
      <c r="C41" s="137">
        <v>6</v>
      </c>
    </row>
    <row r="42" spans="1:5">
      <c r="A42" s="9" t="s">
        <v>8</v>
      </c>
      <c r="B42" s="9">
        <f>SUM(B38:B41)</f>
        <v>239</v>
      </c>
      <c r="C42" s="9">
        <f>SUM(C38:C41)</f>
        <v>124</v>
      </c>
    </row>
    <row r="43" spans="1:5" ht="28.5">
      <c r="A43" s="141" t="s">
        <v>10</v>
      </c>
      <c r="B43" s="275" t="s">
        <v>308</v>
      </c>
      <c r="C43" s="275"/>
      <c r="D43" s="140" t="s">
        <v>177</v>
      </c>
      <c r="E43" s="140" t="s">
        <v>11</v>
      </c>
    </row>
  </sheetData>
  <mergeCells count="5">
    <mergeCell ref="B43:C43"/>
    <mergeCell ref="A1:E1"/>
    <mergeCell ref="A2:E2"/>
    <mergeCell ref="A3:E3"/>
    <mergeCell ref="A4:E4"/>
  </mergeCells>
  <pageMargins left="0.7" right="0.24" top="0.36" bottom="0.36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30"/>
  <sheetViews>
    <sheetView workbookViewId="0">
      <selection activeCell="Q33" sqref="Q33"/>
    </sheetView>
  </sheetViews>
  <sheetFormatPr defaultRowHeight="15"/>
  <cols>
    <col min="3" max="3" width="18.28515625" customWidth="1"/>
  </cols>
  <sheetData>
    <row r="1" spans="1:49">
      <c r="A1" s="224"/>
      <c r="B1" s="18"/>
      <c r="C1" s="18"/>
      <c r="D1" s="19"/>
      <c r="E1" s="350" t="s">
        <v>40</v>
      </c>
      <c r="F1" s="350"/>
      <c r="G1" s="224"/>
      <c r="H1" s="20"/>
      <c r="I1" s="20"/>
      <c r="J1" s="20"/>
      <c r="K1" s="20"/>
      <c r="L1" s="20"/>
      <c r="M1" s="20"/>
      <c r="N1" s="20"/>
      <c r="O1" s="224"/>
      <c r="P1" s="224"/>
      <c r="Q1" s="224"/>
      <c r="R1" s="224"/>
      <c r="S1" s="224"/>
      <c r="T1" s="224"/>
      <c r="U1" s="223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3"/>
    </row>
    <row r="2" spans="1:49">
      <c r="A2" s="224"/>
      <c r="B2" s="18"/>
      <c r="C2" s="18"/>
      <c r="D2" s="19"/>
      <c r="E2" s="350" t="s">
        <v>41</v>
      </c>
      <c r="F2" s="350"/>
      <c r="G2" s="224"/>
      <c r="H2" s="20"/>
      <c r="I2" s="20"/>
      <c r="J2" s="20"/>
      <c r="K2" s="20"/>
      <c r="L2" s="20"/>
      <c r="M2" s="20"/>
      <c r="N2" s="20"/>
      <c r="O2" s="224"/>
      <c r="P2" s="224"/>
      <c r="Q2" s="224"/>
      <c r="R2" s="224"/>
      <c r="S2" s="224"/>
      <c r="T2" s="224"/>
      <c r="U2" s="223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3"/>
    </row>
    <row r="3" spans="1:49">
      <c r="A3" s="224"/>
      <c r="B3" s="18"/>
      <c r="C3" s="18"/>
      <c r="D3" s="18"/>
      <c r="E3" s="350" t="s">
        <v>42</v>
      </c>
      <c r="F3" s="350"/>
      <c r="G3" s="224"/>
      <c r="H3" s="20"/>
      <c r="I3" s="20"/>
      <c r="J3" s="20"/>
      <c r="K3" s="20"/>
      <c r="L3" s="20"/>
      <c r="M3" s="20"/>
      <c r="N3" s="20"/>
      <c r="O3" s="224"/>
      <c r="P3" s="224"/>
      <c r="Q3" s="224"/>
      <c r="R3" s="224"/>
      <c r="S3" s="224"/>
      <c r="T3" s="224"/>
      <c r="U3" s="223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3"/>
    </row>
    <row r="4" spans="1:49">
      <c r="A4" s="224"/>
      <c r="B4" s="18"/>
      <c r="C4" s="18"/>
      <c r="D4" s="19"/>
      <c r="E4" s="350" t="s">
        <v>43</v>
      </c>
      <c r="F4" s="350"/>
      <c r="G4" s="224"/>
      <c r="H4" s="20"/>
      <c r="I4" s="20"/>
      <c r="J4" s="20"/>
      <c r="K4" s="20"/>
      <c r="L4" s="20"/>
      <c r="M4" s="20"/>
      <c r="N4" s="20"/>
      <c r="O4" s="224"/>
      <c r="P4" s="224"/>
      <c r="Q4" s="224"/>
      <c r="R4" s="224"/>
      <c r="S4" s="224"/>
      <c r="T4" s="224"/>
      <c r="U4" s="223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3"/>
    </row>
    <row r="5" spans="1:49">
      <c r="A5" s="224"/>
      <c r="B5" s="18"/>
      <c r="C5" s="18"/>
      <c r="D5" s="19"/>
      <c r="E5" s="350" t="s">
        <v>44</v>
      </c>
      <c r="F5" s="350"/>
      <c r="G5" s="224"/>
      <c r="H5" s="20"/>
      <c r="I5" s="20"/>
      <c r="J5" s="20"/>
      <c r="K5" s="20"/>
      <c r="L5" s="20"/>
      <c r="M5" s="20"/>
      <c r="N5" s="20"/>
      <c r="O5" s="224"/>
      <c r="P5" s="224"/>
      <c r="Q5" s="224"/>
      <c r="R5" s="224"/>
      <c r="S5" s="224"/>
      <c r="T5" s="224"/>
      <c r="U5" s="223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3"/>
    </row>
    <row r="6" spans="1:49">
      <c r="A6" s="224"/>
      <c r="B6" s="18"/>
      <c r="C6" s="18"/>
      <c r="D6" s="18"/>
      <c r="E6" s="18"/>
      <c r="F6" s="18"/>
      <c r="G6" s="224"/>
      <c r="H6" s="20"/>
      <c r="I6" s="20"/>
      <c r="J6" s="20"/>
      <c r="K6" s="20"/>
      <c r="L6" s="20"/>
      <c r="M6" s="20"/>
      <c r="N6" s="20"/>
      <c r="O6" s="224"/>
      <c r="P6" s="224"/>
      <c r="Q6" s="224"/>
      <c r="R6" s="224"/>
      <c r="S6" s="224"/>
      <c r="T6" s="224"/>
      <c r="U6" s="223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3"/>
    </row>
    <row r="7" spans="1:49">
      <c r="A7" s="224"/>
      <c r="B7" s="349" t="s">
        <v>106</v>
      </c>
      <c r="C7" s="349"/>
      <c r="D7" s="349"/>
      <c r="E7" s="349"/>
      <c r="F7" s="18"/>
      <c r="G7" s="224"/>
      <c r="H7" s="20"/>
      <c r="I7" s="20"/>
      <c r="J7" s="20"/>
      <c r="K7" s="20"/>
      <c r="L7" s="20"/>
      <c r="M7" s="20"/>
      <c r="N7" s="20"/>
      <c r="O7" s="224"/>
      <c r="P7" s="224"/>
      <c r="Q7" s="224"/>
      <c r="R7" s="224"/>
      <c r="S7" s="224"/>
      <c r="T7" s="224"/>
      <c r="U7" s="223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3"/>
    </row>
    <row r="8" spans="1:49">
      <c r="A8" s="224"/>
      <c r="B8" s="354" t="s">
        <v>46</v>
      </c>
      <c r="C8" s="354"/>
      <c r="D8" s="354"/>
      <c r="E8" s="354"/>
      <c r="F8" s="18"/>
      <c r="G8" s="224"/>
      <c r="H8" s="20"/>
      <c r="I8" s="20"/>
      <c r="J8" s="20"/>
      <c r="K8" s="20"/>
      <c r="L8" s="20"/>
      <c r="M8" s="20"/>
      <c r="N8" s="20"/>
      <c r="O8" s="224"/>
      <c r="P8" s="224"/>
      <c r="Q8" s="224"/>
      <c r="R8" s="224"/>
      <c r="S8" s="224"/>
      <c r="T8" s="224"/>
      <c r="U8" s="223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3"/>
    </row>
    <row r="9" spans="1:49">
      <c r="A9" s="224"/>
      <c r="B9" s="355" t="s">
        <v>596</v>
      </c>
      <c r="C9" s="355"/>
      <c r="D9" s="355"/>
      <c r="E9" s="355"/>
      <c r="F9" s="18"/>
      <c r="G9" s="224"/>
      <c r="H9" s="20"/>
      <c r="I9" s="20"/>
      <c r="J9" s="20"/>
      <c r="K9" s="20"/>
      <c r="L9" s="20"/>
      <c r="M9" s="20"/>
      <c r="N9" s="20"/>
      <c r="O9" s="224"/>
      <c r="P9" s="224"/>
      <c r="Q9" s="224"/>
      <c r="R9" s="224"/>
      <c r="S9" s="224"/>
      <c r="T9" s="224"/>
      <c r="U9" s="223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3"/>
    </row>
    <row r="10" spans="1:49">
      <c r="A10" s="224"/>
      <c r="B10" s="404" t="s">
        <v>47</v>
      </c>
      <c r="C10" s="404"/>
      <c r="D10" s="404"/>
      <c r="E10" s="404"/>
      <c r="F10" s="18"/>
      <c r="G10" s="224"/>
      <c r="H10" s="20"/>
      <c r="I10" s="20"/>
      <c r="J10" s="20"/>
      <c r="K10" s="20"/>
      <c r="L10" s="20"/>
      <c r="M10" s="20"/>
      <c r="N10" s="20"/>
      <c r="O10" s="224"/>
      <c r="P10" s="224"/>
      <c r="Q10" s="224"/>
      <c r="R10" s="224"/>
      <c r="S10" s="224"/>
      <c r="T10" s="224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3"/>
    </row>
    <row r="11" spans="1:49">
      <c r="A11" s="405" t="s">
        <v>48</v>
      </c>
      <c r="B11" s="357" t="s">
        <v>49</v>
      </c>
      <c r="C11" s="357" t="s">
        <v>50</v>
      </c>
      <c r="D11" s="357" t="s">
        <v>27</v>
      </c>
      <c r="E11" s="357" t="s">
        <v>20</v>
      </c>
      <c r="F11" s="357" t="s">
        <v>51</v>
      </c>
      <c r="G11" s="357" t="s">
        <v>52</v>
      </c>
      <c r="H11" s="407" t="s">
        <v>53</v>
      </c>
      <c r="I11" s="407" t="s">
        <v>54</v>
      </c>
      <c r="J11" s="407" t="s">
        <v>55</v>
      </c>
      <c r="K11" s="407" t="s">
        <v>56</v>
      </c>
      <c r="L11" s="407" t="s">
        <v>29</v>
      </c>
      <c r="M11" s="407" t="s">
        <v>57</v>
      </c>
      <c r="N11" s="405" t="s">
        <v>58</v>
      </c>
      <c r="O11" s="405"/>
      <c r="P11" s="405"/>
      <c r="Q11" s="407" t="s">
        <v>59</v>
      </c>
      <c r="R11" s="407" t="s">
        <v>60</v>
      </c>
      <c r="S11" s="407"/>
      <c r="T11" s="407"/>
      <c r="U11" s="406" t="s">
        <v>61</v>
      </c>
      <c r="V11" s="405" t="s">
        <v>62</v>
      </c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22"/>
      <c r="AI11" s="22"/>
      <c r="AJ11" s="391" t="s">
        <v>62</v>
      </c>
      <c r="AK11" s="391"/>
      <c r="AL11" s="391"/>
      <c r="AM11" s="391"/>
      <c r="AN11" s="391"/>
      <c r="AO11" s="392"/>
      <c r="AP11" s="408" t="s">
        <v>63</v>
      </c>
      <c r="AQ11" s="378" t="s">
        <v>64</v>
      </c>
      <c r="AR11" s="379"/>
      <c r="AS11" s="379"/>
      <c r="AT11" s="379"/>
      <c r="AU11" s="379"/>
      <c r="AV11" s="380"/>
      <c r="AW11" s="409" t="s">
        <v>65</v>
      </c>
    </row>
    <row r="12" spans="1:49">
      <c r="A12" s="405"/>
      <c r="B12" s="358"/>
      <c r="C12" s="358"/>
      <c r="D12" s="358"/>
      <c r="E12" s="358"/>
      <c r="F12" s="358"/>
      <c r="G12" s="358"/>
      <c r="H12" s="407"/>
      <c r="I12" s="407"/>
      <c r="J12" s="407"/>
      <c r="K12" s="407"/>
      <c r="L12" s="407"/>
      <c r="M12" s="407"/>
      <c r="N12" s="405"/>
      <c r="O12" s="405"/>
      <c r="P12" s="405"/>
      <c r="Q12" s="407"/>
      <c r="R12" s="407"/>
      <c r="S12" s="407"/>
      <c r="T12" s="407"/>
      <c r="U12" s="406"/>
      <c r="V12" s="405" t="s">
        <v>66</v>
      </c>
      <c r="W12" s="405"/>
      <c r="X12" s="405"/>
      <c r="Y12" s="405"/>
      <c r="Z12" s="405"/>
      <c r="AA12" s="405"/>
      <c r="AB12" s="405" t="s">
        <v>67</v>
      </c>
      <c r="AC12" s="405"/>
      <c r="AD12" s="405"/>
      <c r="AE12" s="405"/>
      <c r="AF12" s="405" t="s">
        <v>68</v>
      </c>
      <c r="AG12" s="405"/>
      <c r="AH12" s="392" t="s">
        <v>69</v>
      </c>
      <c r="AI12" s="405"/>
      <c r="AJ12" s="407" t="s">
        <v>70</v>
      </c>
      <c r="AK12" s="407" t="s">
        <v>71</v>
      </c>
      <c r="AL12" s="405" t="s">
        <v>72</v>
      </c>
      <c r="AM12" s="405" t="s">
        <v>73</v>
      </c>
      <c r="AN12" s="405" t="s">
        <v>74</v>
      </c>
      <c r="AO12" s="405" t="s">
        <v>75</v>
      </c>
      <c r="AP12" s="408"/>
      <c r="AQ12" s="381"/>
      <c r="AR12" s="382"/>
      <c r="AS12" s="382"/>
      <c r="AT12" s="382"/>
      <c r="AU12" s="382"/>
      <c r="AV12" s="383"/>
      <c r="AW12" s="409"/>
    </row>
    <row r="13" spans="1:49">
      <c r="A13" s="405"/>
      <c r="B13" s="358"/>
      <c r="C13" s="358"/>
      <c r="D13" s="358"/>
      <c r="E13" s="358"/>
      <c r="F13" s="358"/>
      <c r="G13" s="358"/>
      <c r="H13" s="407"/>
      <c r="I13" s="407"/>
      <c r="J13" s="407"/>
      <c r="K13" s="407"/>
      <c r="L13" s="407"/>
      <c r="M13" s="407"/>
      <c r="N13" s="405"/>
      <c r="O13" s="405"/>
      <c r="P13" s="405"/>
      <c r="Q13" s="407"/>
      <c r="R13" s="407"/>
      <c r="S13" s="407"/>
      <c r="T13" s="407"/>
      <c r="U13" s="406"/>
      <c r="V13" s="405" t="s">
        <v>13</v>
      </c>
      <c r="W13" s="405"/>
      <c r="X13" s="405" t="s">
        <v>14</v>
      </c>
      <c r="Y13" s="405"/>
      <c r="Z13" s="405" t="s">
        <v>76</v>
      </c>
      <c r="AA13" s="405"/>
      <c r="AB13" s="405" t="s">
        <v>13</v>
      </c>
      <c r="AC13" s="405"/>
      <c r="AD13" s="405" t="s">
        <v>77</v>
      </c>
      <c r="AE13" s="405"/>
      <c r="AF13" s="405"/>
      <c r="AG13" s="405"/>
      <c r="AH13" s="392"/>
      <c r="AI13" s="405"/>
      <c r="AJ13" s="407"/>
      <c r="AK13" s="407"/>
      <c r="AL13" s="405"/>
      <c r="AM13" s="405"/>
      <c r="AN13" s="405"/>
      <c r="AO13" s="405"/>
      <c r="AP13" s="408"/>
      <c r="AQ13" s="384"/>
      <c r="AR13" s="385"/>
      <c r="AS13" s="385"/>
      <c r="AT13" s="385"/>
      <c r="AU13" s="385"/>
      <c r="AV13" s="386"/>
      <c r="AW13" s="409"/>
    </row>
    <row r="14" spans="1:49" ht="99.75">
      <c r="A14" s="405"/>
      <c r="B14" s="359"/>
      <c r="C14" s="359"/>
      <c r="D14" s="359"/>
      <c r="E14" s="359"/>
      <c r="F14" s="359"/>
      <c r="G14" s="359"/>
      <c r="H14" s="407"/>
      <c r="I14" s="407"/>
      <c r="J14" s="407"/>
      <c r="K14" s="407"/>
      <c r="L14" s="407"/>
      <c r="M14" s="407"/>
      <c r="N14" s="225" t="s">
        <v>78</v>
      </c>
      <c r="O14" s="225" t="s">
        <v>79</v>
      </c>
      <c r="P14" s="225" t="s">
        <v>80</v>
      </c>
      <c r="Q14" s="407"/>
      <c r="R14" s="227" t="s">
        <v>13</v>
      </c>
      <c r="S14" s="227" t="s">
        <v>14</v>
      </c>
      <c r="T14" s="227" t="s">
        <v>76</v>
      </c>
      <c r="U14" s="406"/>
      <c r="V14" s="225" t="s">
        <v>81</v>
      </c>
      <c r="W14" s="25" t="s">
        <v>82</v>
      </c>
      <c r="X14" s="225" t="s">
        <v>81</v>
      </c>
      <c r="Y14" s="227" t="s">
        <v>83</v>
      </c>
      <c r="Z14" s="225" t="s">
        <v>81</v>
      </c>
      <c r="AA14" s="227" t="s">
        <v>83</v>
      </c>
      <c r="AB14" s="225" t="s">
        <v>84</v>
      </c>
      <c r="AC14" s="227" t="s">
        <v>85</v>
      </c>
      <c r="AD14" s="225" t="s">
        <v>84</v>
      </c>
      <c r="AE14" s="227" t="s">
        <v>86</v>
      </c>
      <c r="AF14" s="225" t="s">
        <v>87</v>
      </c>
      <c r="AG14" s="227" t="s">
        <v>88</v>
      </c>
      <c r="AH14" s="225" t="s">
        <v>89</v>
      </c>
      <c r="AI14" s="227" t="s">
        <v>90</v>
      </c>
      <c r="AJ14" s="407"/>
      <c r="AK14" s="407"/>
      <c r="AL14" s="405"/>
      <c r="AM14" s="405"/>
      <c r="AN14" s="405"/>
      <c r="AO14" s="405"/>
      <c r="AP14" s="408"/>
      <c r="AQ14" s="228" t="s">
        <v>53</v>
      </c>
      <c r="AR14" s="228" t="s">
        <v>91</v>
      </c>
      <c r="AS14" s="26" t="s">
        <v>92</v>
      </c>
      <c r="AT14" s="228" t="s">
        <v>90</v>
      </c>
      <c r="AU14" s="228" t="s">
        <v>93</v>
      </c>
      <c r="AV14" s="228" t="s">
        <v>94</v>
      </c>
      <c r="AW14" s="409"/>
    </row>
    <row r="15" spans="1:49" ht="226.5" customHeight="1" thickBot="1">
      <c r="A15" s="225">
        <v>1</v>
      </c>
      <c r="B15" s="114" t="s">
        <v>214</v>
      </c>
      <c r="C15" s="114" t="s">
        <v>217</v>
      </c>
      <c r="D15" s="27" t="s">
        <v>95</v>
      </c>
      <c r="E15" s="122" t="s">
        <v>218</v>
      </c>
      <c r="F15" s="76" t="s">
        <v>97</v>
      </c>
      <c r="G15" s="225">
        <v>19.600000000000001</v>
      </c>
      <c r="H15" s="227">
        <v>0</v>
      </c>
      <c r="I15" s="227">
        <v>0</v>
      </c>
      <c r="J15" s="227">
        <v>17697</v>
      </c>
      <c r="K15" s="28">
        <f t="shared" ref="K15" si="0">J15*I15</f>
        <v>0</v>
      </c>
      <c r="L15" s="28">
        <f t="shared" ref="L15" si="1">M15/18</f>
        <v>1</v>
      </c>
      <c r="M15" s="227">
        <f t="shared" ref="M15" si="2">N15+O15+P15</f>
        <v>18</v>
      </c>
      <c r="N15" s="29">
        <v>18</v>
      </c>
      <c r="O15" s="29">
        <v>0</v>
      </c>
      <c r="P15" s="29">
        <v>0</v>
      </c>
      <c r="Q15" s="227">
        <v>18</v>
      </c>
      <c r="R15" s="227">
        <f t="shared" ref="R15" si="3">K15/Q15*N15</f>
        <v>0</v>
      </c>
      <c r="S15" s="227">
        <f t="shared" ref="S15" si="4">K15/Q15*O15</f>
        <v>0</v>
      </c>
      <c r="T15" s="227">
        <f t="shared" ref="T15" si="5">K15/Q15*P15</f>
        <v>0</v>
      </c>
      <c r="U15" s="226">
        <f t="shared" ref="U15" si="6">SUM(R15:T15)</f>
        <v>0</v>
      </c>
      <c r="V15" s="225">
        <v>0</v>
      </c>
      <c r="W15" s="28">
        <f t="shared" ref="W15" si="7">J15/Q15*V15*20/100</f>
        <v>0</v>
      </c>
      <c r="X15" s="225">
        <v>0</v>
      </c>
      <c r="Y15" s="28">
        <f t="shared" ref="Y15" si="8">J15*25/100/Q15*X15</f>
        <v>0</v>
      </c>
      <c r="Z15" s="225">
        <v>0</v>
      </c>
      <c r="AA15" s="28">
        <f t="shared" ref="AA15" si="9">J15*25/100/Q15*Z15</f>
        <v>0</v>
      </c>
      <c r="AB15" s="261" t="s">
        <v>600</v>
      </c>
      <c r="AC15" s="227" t="e">
        <f t="shared" ref="AC15" si="10">J15*25/100*AB15</f>
        <v>#VALUE!</v>
      </c>
      <c r="AD15" s="225">
        <v>0</v>
      </c>
      <c r="AE15" s="227">
        <f t="shared" ref="AE15" si="11">J15*30/100*AD15</f>
        <v>0</v>
      </c>
      <c r="AF15" s="225">
        <v>0</v>
      </c>
      <c r="AG15" s="227">
        <f t="shared" ref="AG15" si="12">J15*20/100*AF15</f>
        <v>0</v>
      </c>
      <c r="AH15" s="225">
        <v>0</v>
      </c>
      <c r="AI15" s="28">
        <f t="shared" ref="AI15" si="13">(R15+S15+T15)*AH15/100</f>
        <v>0</v>
      </c>
      <c r="AJ15" s="31">
        <f t="shared" ref="AJ15" si="14">U15*10/100</f>
        <v>0</v>
      </c>
      <c r="AK15" s="28">
        <v>0</v>
      </c>
      <c r="AL15" s="225">
        <v>0</v>
      </c>
      <c r="AM15" s="225">
        <v>0</v>
      </c>
      <c r="AN15" s="225">
        <v>0</v>
      </c>
      <c r="AO15" s="225">
        <v>1769</v>
      </c>
      <c r="AP15" s="36" t="e">
        <f t="shared" ref="AP15" si="15">W15+Y15+AA15+AC15+AE15+AG15+AI15+AJ15+AK15+AL15+AM15+AO15</f>
        <v>#VALUE!</v>
      </c>
      <c r="AQ15" s="228"/>
      <c r="AR15" s="228"/>
      <c r="AS15" s="32"/>
      <c r="AT15" s="36">
        <f t="shared" ref="AT15" si="16">J15*AR15*AS15</f>
        <v>0</v>
      </c>
      <c r="AU15" s="36">
        <f t="shared" ref="AU15" si="17">AT15*10/100</f>
        <v>0</v>
      </c>
      <c r="AV15" s="36">
        <f t="shared" ref="AV15" si="18">AT15+AU15</f>
        <v>0</v>
      </c>
      <c r="AW15" s="33" t="e">
        <f t="shared" ref="AW15" si="19">U15+AP15+AV15</f>
        <v>#VALUE!</v>
      </c>
    </row>
    <row r="16" spans="1:49" ht="150.75" thickBot="1">
      <c r="A16" s="261">
        <v>2</v>
      </c>
      <c r="B16" s="155" t="s">
        <v>295</v>
      </c>
      <c r="C16" s="122" t="s">
        <v>297</v>
      </c>
      <c r="D16" s="122" t="s">
        <v>595</v>
      </c>
      <c r="E16" s="122" t="s">
        <v>340</v>
      </c>
      <c r="F16" s="76">
        <v>1</v>
      </c>
      <c r="G16" s="261">
        <v>13</v>
      </c>
      <c r="H16" s="263"/>
      <c r="I16" s="263"/>
      <c r="J16" s="263"/>
      <c r="K16" s="28"/>
      <c r="L16" s="28"/>
      <c r="M16" s="263"/>
      <c r="N16" s="29">
        <v>0</v>
      </c>
      <c r="O16" s="29">
        <v>1</v>
      </c>
      <c r="P16" s="29">
        <v>3</v>
      </c>
      <c r="Q16" s="263"/>
      <c r="R16" s="263"/>
      <c r="S16" s="263"/>
      <c r="T16" s="263"/>
      <c r="U16" s="262"/>
      <c r="V16" s="261">
        <v>0</v>
      </c>
      <c r="W16" s="28"/>
      <c r="X16" s="261"/>
      <c r="Y16" s="28"/>
      <c r="Z16" s="261"/>
      <c r="AA16" s="28"/>
      <c r="AB16" s="261"/>
      <c r="AC16" s="263"/>
      <c r="AD16" s="261"/>
      <c r="AE16" s="263"/>
      <c r="AF16" s="261"/>
      <c r="AG16" s="263"/>
      <c r="AH16" s="261"/>
      <c r="AI16" s="28"/>
      <c r="AJ16" s="31"/>
      <c r="AK16" s="28"/>
      <c r="AL16" s="261"/>
      <c r="AM16" s="261"/>
      <c r="AN16" s="261"/>
      <c r="AO16" s="261"/>
      <c r="AP16" s="36"/>
      <c r="AQ16" s="264"/>
      <c r="AR16" s="264"/>
      <c r="AS16" s="32"/>
      <c r="AT16" s="36"/>
      <c r="AU16" s="36"/>
      <c r="AV16" s="36"/>
      <c r="AW16" s="33"/>
    </row>
    <row r="17" spans="1:49" ht="135.75" thickBot="1">
      <c r="A17" s="261">
        <v>3</v>
      </c>
      <c r="B17" s="253" t="s">
        <v>223</v>
      </c>
      <c r="C17" s="256" t="s">
        <v>225</v>
      </c>
      <c r="D17" s="122" t="s">
        <v>595</v>
      </c>
      <c r="E17" s="258" t="s">
        <v>226</v>
      </c>
      <c r="F17" s="76">
        <v>2</v>
      </c>
      <c r="G17" s="261">
        <v>38</v>
      </c>
      <c r="H17" s="263"/>
      <c r="I17" s="263"/>
      <c r="J17" s="263"/>
      <c r="K17" s="28"/>
      <c r="L17" s="28"/>
      <c r="M17" s="263"/>
      <c r="N17" s="29">
        <v>0</v>
      </c>
      <c r="O17" s="29">
        <v>3</v>
      </c>
      <c r="P17" s="29">
        <v>0</v>
      </c>
      <c r="Q17" s="263"/>
      <c r="R17" s="263"/>
      <c r="S17" s="263"/>
      <c r="T17" s="263"/>
      <c r="U17" s="262"/>
      <c r="V17" s="261">
        <v>0</v>
      </c>
      <c r="W17" s="28"/>
      <c r="X17" s="261"/>
      <c r="Y17" s="28"/>
      <c r="Z17" s="261"/>
      <c r="AA17" s="28"/>
      <c r="AB17" s="261"/>
      <c r="AC17" s="263"/>
      <c r="AD17" s="261"/>
      <c r="AE17" s="263"/>
      <c r="AF17" s="261"/>
      <c r="AG17" s="263"/>
      <c r="AH17" s="261"/>
      <c r="AI17" s="28"/>
      <c r="AJ17" s="31"/>
      <c r="AK17" s="28"/>
      <c r="AL17" s="261"/>
      <c r="AM17" s="261"/>
      <c r="AN17" s="261"/>
      <c r="AO17" s="261"/>
      <c r="AP17" s="36"/>
      <c r="AQ17" s="264"/>
      <c r="AR17" s="264"/>
      <c r="AS17" s="32"/>
      <c r="AT17" s="36"/>
      <c r="AU17" s="36"/>
      <c r="AV17" s="36"/>
      <c r="AW17" s="33"/>
    </row>
    <row r="18" spans="1:49" ht="150.75" thickBot="1">
      <c r="A18" s="261">
        <v>4</v>
      </c>
      <c r="B18" s="180" t="s">
        <v>235</v>
      </c>
      <c r="C18" s="183" t="s">
        <v>242</v>
      </c>
      <c r="D18" s="122" t="s">
        <v>595</v>
      </c>
      <c r="E18" s="184" t="s">
        <v>237</v>
      </c>
      <c r="F18" s="76">
        <v>1</v>
      </c>
      <c r="G18" s="261">
        <v>32</v>
      </c>
      <c r="H18" s="263"/>
      <c r="I18" s="263"/>
      <c r="J18" s="263"/>
      <c r="K18" s="28"/>
      <c r="L18" s="28"/>
      <c r="M18" s="263"/>
      <c r="N18" s="29">
        <v>0</v>
      </c>
      <c r="O18" s="29">
        <v>0</v>
      </c>
      <c r="P18" s="29">
        <v>0</v>
      </c>
      <c r="Q18" s="263"/>
      <c r="R18" s="263"/>
      <c r="S18" s="263"/>
      <c r="T18" s="263"/>
      <c r="U18" s="262"/>
      <c r="V18" s="261">
        <v>0</v>
      </c>
      <c r="W18" s="28"/>
      <c r="X18" s="261">
        <v>0</v>
      </c>
      <c r="Y18" s="28"/>
      <c r="Z18" s="261"/>
      <c r="AA18" s="28"/>
      <c r="AB18" s="261"/>
      <c r="AC18" s="263"/>
      <c r="AD18" s="261"/>
      <c r="AE18" s="263"/>
      <c r="AF18" s="261"/>
      <c r="AG18" s="263"/>
      <c r="AH18" s="261"/>
      <c r="AI18" s="28"/>
      <c r="AJ18" s="31"/>
      <c r="AK18" s="28"/>
      <c r="AL18" s="261"/>
      <c r="AM18" s="261"/>
      <c r="AN18" s="261"/>
      <c r="AO18" s="261"/>
      <c r="AP18" s="36"/>
      <c r="AQ18" s="264"/>
      <c r="AR18" s="264"/>
      <c r="AS18" s="32"/>
      <c r="AT18" s="36"/>
      <c r="AU18" s="36"/>
      <c r="AV18" s="36"/>
      <c r="AW18" s="33"/>
    </row>
    <row r="19" spans="1:49" ht="157.5" thickBot="1">
      <c r="A19" s="261">
        <v>5</v>
      </c>
      <c r="B19" s="111" t="s">
        <v>165</v>
      </c>
      <c r="C19" s="111" t="s">
        <v>591</v>
      </c>
      <c r="D19" s="122" t="s">
        <v>595</v>
      </c>
      <c r="E19" s="111" t="s">
        <v>164</v>
      </c>
      <c r="F19" s="76" t="s">
        <v>198</v>
      </c>
      <c r="G19" s="261">
        <v>27</v>
      </c>
      <c r="H19" s="263"/>
      <c r="I19" s="263"/>
      <c r="J19" s="263"/>
      <c r="K19" s="28"/>
      <c r="L19" s="28"/>
      <c r="M19" s="263"/>
      <c r="N19" s="29">
        <v>0</v>
      </c>
      <c r="O19" s="29">
        <v>4</v>
      </c>
      <c r="P19" s="29">
        <v>0</v>
      </c>
      <c r="Q19" s="263"/>
      <c r="R19" s="263"/>
      <c r="S19" s="263"/>
      <c r="T19" s="263"/>
      <c r="U19" s="262"/>
      <c r="V19" s="261"/>
      <c r="W19" s="28"/>
      <c r="X19" s="261"/>
      <c r="Y19" s="28"/>
      <c r="Z19" s="261"/>
      <c r="AA19" s="28"/>
      <c r="AB19" s="261"/>
      <c r="AC19" s="263"/>
      <c r="AD19" s="261"/>
      <c r="AE19" s="263"/>
      <c r="AF19" s="261"/>
      <c r="AG19" s="263"/>
      <c r="AH19" s="261"/>
      <c r="AI19" s="28"/>
      <c r="AJ19" s="31"/>
      <c r="AK19" s="28"/>
      <c r="AL19" s="261"/>
      <c r="AM19" s="261"/>
      <c r="AN19" s="261"/>
      <c r="AO19" s="261"/>
      <c r="AP19" s="36"/>
      <c r="AQ19" s="264"/>
      <c r="AR19" s="264"/>
      <c r="AS19" s="32"/>
      <c r="AT19" s="36"/>
      <c r="AU19" s="36"/>
      <c r="AV19" s="36"/>
      <c r="AW19" s="33"/>
    </row>
    <row r="20" spans="1:49" ht="150.75" thickBot="1">
      <c r="A20" s="261">
        <v>6</v>
      </c>
      <c r="B20" s="180" t="s">
        <v>246</v>
      </c>
      <c r="C20" s="116" t="s">
        <v>248</v>
      </c>
      <c r="D20" s="122" t="s">
        <v>595</v>
      </c>
      <c r="E20" s="122" t="s">
        <v>226</v>
      </c>
      <c r="F20" s="76">
        <v>1</v>
      </c>
      <c r="G20" s="261">
        <v>23</v>
      </c>
      <c r="H20" s="263"/>
      <c r="I20" s="263"/>
      <c r="J20" s="263"/>
      <c r="K20" s="28"/>
      <c r="L20" s="28"/>
      <c r="M20" s="263"/>
      <c r="N20" s="29">
        <v>0</v>
      </c>
      <c r="O20" s="29">
        <v>3</v>
      </c>
      <c r="P20" s="29">
        <v>0</v>
      </c>
      <c r="Q20" s="263"/>
      <c r="R20" s="263"/>
      <c r="S20" s="263"/>
      <c r="T20" s="263"/>
      <c r="U20" s="262"/>
      <c r="V20" s="261"/>
      <c r="W20" s="28"/>
      <c r="X20" s="261"/>
      <c r="Y20" s="28"/>
      <c r="Z20" s="261"/>
      <c r="AA20" s="28"/>
      <c r="AB20" s="261"/>
      <c r="AC20" s="263"/>
      <c r="AD20" s="261"/>
      <c r="AE20" s="263"/>
      <c r="AF20" s="261"/>
      <c r="AG20" s="263"/>
      <c r="AH20" s="261"/>
      <c r="AI20" s="28"/>
      <c r="AJ20" s="31"/>
      <c r="AK20" s="28"/>
      <c r="AL20" s="261"/>
      <c r="AM20" s="261"/>
      <c r="AN20" s="261"/>
      <c r="AO20" s="261"/>
      <c r="AP20" s="36"/>
      <c r="AQ20" s="264"/>
      <c r="AR20" s="264"/>
      <c r="AS20" s="32"/>
      <c r="AT20" s="36"/>
      <c r="AU20" s="36"/>
      <c r="AV20" s="36"/>
      <c r="AW20" s="33"/>
    </row>
    <row r="21" spans="1:49" ht="105.75" thickBot="1">
      <c r="A21" s="261">
        <v>7</v>
      </c>
      <c r="B21" s="175" t="s">
        <v>201</v>
      </c>
      <c r="C21" s="118" t="s">
        <v>243</v>
      </c>
      <c r="D21" s="122" t="s">
        <v>595</v>
      </c>
      <c r="E21" s="111" t="s">
        <v>482</v>
      </c>
      <c r="F21" s="76" t="s">
        <v>97</v>
      </c>
      <c r="G21" s="261">
        <v>0</v>
      </c>
      <c r="H21" s="263"/>
      <c r="I21" s="263"/>
      <c r="J21" s="263"/>
      <c r="K21" s="28"/>
      <c r="L21" s="28"/>
      <c r="M21" s="263"/>
      <c r="N21" s="29">
        <v>0</v>
      </c>
      <c r="O21" s="29">
        <v>1</v>
      </c>
      <c r="P21" s="29">
        <v>0</v>
      </c>
      <c r="Q21" s="263"/>
      <c r="R21" s="263"/>
      <c r="S21" s="263"/>
      <c r="T21" s="263"/>
      <c r="U21" s="262"/>
      <c r="V21" s="261"/>
      <c r="W21" s="28"/>
      <c r="X21" s="261"/>
      <c r="Y21" s="28"/>
      <c r="Z21" s="261"/>
      <c r="AA21" s="28"/>
      <c r="AB21" s="261"/>
      <c r="AC21" s="263"/>
      <c r="AD21" s="261"/>
      <c r="AE21" s="263"/>
      <c r="AF21" s="261"/>
      <c r="AG21" s="263"/>
      <c r="AH21" s="261"/>
      <c r="AI21" s="28"/>
      <c r="AJ21" s="31"/>
      <c r="AK21" s="28"/>
      <c r="AL21" s="261"/>
      <c r="AM21" s="261"/>
      <c r="AN21" s="261"/>
      <c r="AO21" s="261"/>
      <c r="AP21" s="36"/>
      <c r="AQ21" s="264"/>
      <c r="AR21" s="264"/>
      <c r="AS21" s="32"/>
      <c r="AT21" s="36"/>
      <c r="AU21" s="36"/>
      <c r="AV21" s="36"/>
      <c r="AW21" s="33"/>
    </row>
    <row r="22" spans="1:49" ht="195">
      <c r="A22" s="261">
        <v>8</v>
      </c>
      <c r="B22" s="185" t="s">
        <v>256</v>
      </c>
      <c r="C22" s="112" t="s">
        <v>429</v>
      </c>
      <c r="D22" s="122" t="s">
        <v>595</v>
      </c>
      <c r="E22" s="255" t="s">
        <v>257</v>
      </c>
      <c r="F22" s="76">
        <v>1</v>
      </c>
      <c r="G22" s="188">
        <v>32</v>
      </c>
      <c r="H22" s="263"/>
      <c r="I22" s="263"/>
      <c r="J22" s="263"/>
      <c r="K22" s="28"/>
      <c r="L22" s="28"/>
      <c r="M22" s="263"/>
      <c r="N22" s="29">
        <v>2</v>
      </c>
      <c r="O22" s="29">
        <v>4</v>
      </c>
      <c r="P22" s="29">
        <v>0</v>
      </c>
      <c r="Q22" s="263"/>
      <c r="R22" s="263"/>
      <c r="S22" s="263"/>
      <c r="T22" s="263"/>
      <c r="U22" s="262"/>
      <c r="V22" s="261"/>
      <c r="W22" s="28"/>
      <c r="X22" s="261"/>
      <c r="Y22" s="28"/>
      <c r="Z22" s="261"/>
      <c r="AA22" s="28"/>
      <c r="AB22" s="261"/>
      <c r="AC22" s="263"/>
      <c r="AD22" s="261"/>
      <c r="AE22" s="263"/>
      <c r="AF22" s="261"/>
      <c r="AG22" s="263"/>
      <c r="AH22" s="261"/>
      <c r="AI22" s="28"/>
      <c r="AJ22" s="31"/>
      <c r="AK22" s="28"/>
      <c r="AL22" s="261"/>
      <c r="AM22" s="261"/>
      <c r="AN22" s="261"/>
      <c r="AO22" s="261"/>
      <c r="AP22" s="36"/>
      <c r="AQ22" s="264"/>
      <c r="AR22" s="264"/>
      <c r="AS22" s="32"/>
      <c r="AT22" s="36"/>
      <c r="AU22" s="36"/>
      <c r="AV22" s="36"/>
      <c r="AW22" s="33"/>
    </row>
    <row r="23" spans="1:49" ht="150">
      <c r="A23" s="261">
        <v>9</v>
      </c>
      <c r="B23" s="122" t="s">
        <v>263</v>
      </c>
      <c r="C23" s="122" t="s">
        <v>265</v>
      </c>
      <c r="D23" s="122" t="s">
        <v>595</v>
      </c>
      <c r="E23" s="122" t="s">
        <v>266</v>
      </c>
      <c r="F23" s="76" t="s">
        <v>97</v>
      </c>
      <c r="G23" s="188">
        <v>1</v>
      </c>
      <c r="H23" s="263"/>
      <c r="I23" s="263"/>
      <c r="J23" s="263"/>
      <c r="K23" s="28"/>
      <c r="L23" s="28"/>
      <c r="M23" s="263"/>
      <c r="N23" s="29">
        <v>0</v>
      </c>
      <c r="O23" s="29">
        <v>2</v>
      </c>
      <c r="P23" s="29">
        <v>0</v>
      </c>
      <c r="Q23" s="263"/>
      <c r="R23" s="263"/>
      <c r="S23" s="263"/>
      <c r="T23" s="263"/>
      <c r="U23" s="262"/>
      <c r="V23" s="261"/>
      <c r="W23" s="28"/>
      <c r="X23" s="261"/>
      <c r="Y23" s="28"/>
      <c r="Z23" s="261"/>
      <c r="AA23" s="28"/>
      <c r="AB23" s="261"/>
      <c r="AC23" s="263"/>
      <c r="AD23" s="261"/>
      <c r="AE23" s="263"/>
      <c r="AF23" s="261"/>
      <c r="AG23" s="263"/>
      <c r="AH23" s="261"/>
      <c r="AI23" s="28"/>
      <c r="AJ23" s="31"/>
      <c r="AK23" s="28"/>
      <c r="AL23" s="261"/>
      <c r="AM23" s="261"/>
      <c r="AN23" s="261"/>
      <c r="AO23" s="261"/>
      <c r="AP23" s="36"/>
      <c r="AQ23" s="264"/>
      <c r="AR23" s="264"/>
      <c r="AS23" s="32"/>
      <c r="AT23" s="36"/>
      <c r="AU23" s="36"/>
      <c r="AV23" s="36"/>
      <c r="AW23" s="33"/>
    </row>
    <row r="24" spans="1:49" ht="165">
      <c r="A24" s="261">
        <v>10</v>
      </c>
      <c r="B24" s="122" t="s">
        <v>275</v>
      </c>
      <c r="C24" s="122" t="s">
        <v>279</v>
      </c>
      <c r="D24" s="122" t="s">
        <v>595</v>
      </c>
      <c r="E24" s="122" t="s">
        <v>430</v>
      </c>
      <c r="F24" s="76" t="s">
        <v>198</v>
      </c>
      <c r="G24" s="188">
        <v>32</v>
      </c>
      <c r="H24" s="263"/>
      <c r="I24" s="263"/>
      <c r="J24" s="263"/>
      <c r="K24" s="28"/>
      <c r="L24" s="28"/>
      <c r="M24" s="263"/>
      <c r="N24" s="29">
        <v>0</v>
      </c>
      <c r="O24" s="29">
        <v>3</v>
      </c>
      <c r="P24" s="29">
        <v>0</v>
      </c>
      <c r="Q24" s="263"/>
      <c r="R24" s="263"/>
      <c r="S24" s="263"/>
      <c r="T24" s="263"/>
      <c r="U24" s="262"/>
      <c r="V24" s="261"/>
      <c r="W24" s="28"/>
      <c r="X24" s="261"/>
      <c r="Y24" s="28"/>
      <c r="Z24" s="261"/>
      <c r="AA24" s="28"/>
      <c r="AB24" s="261"/>
      <c r="AC24" s="263"/>
      <c r="AD24" s="261"/>
      <c r="AE24" s="263"/>
      <c r="AF24" s="261"/>
      <c r="AG24" s="263"/>
      <c r="AH24" s="261"/>
      <c r="AI24" s="28"/>
      <c r="AJ24" s="31"/>
      <c r="AK24" s="28"/>
      <c r="AL24" s="261"/>
      <c r="AM24" s="261"/>
      <c r="AN24" s="261"/>
      <c r="AO24" s="261"/>
      <c r="AP24" s="36"/>
      <c r="AQ24" s="264"/>
      <c r="AR24" s="264"/>
      <c r="AS24" s="32"/>
      <c r="AT24" s="36"/>
      <c r="AU24" s="36"/>
      <c r="AV24" s="36"/>
      <c r="AW24" s="33"/>
    </row>
    <row r="25" spans="1:49" ht="165">
      <c r="A25" s="261">
        <v>11</v>
      </c>
      <c r="B25" s="122" t="s">
        <v>186</v>
      </c>
      <c r="C25" s="112" t="s">
        <v>280</v>
      </c>
      <c r="D25" s="122" t="s">
        <v>595</v>
      </c>
      <c r="E25" s="122" t="s">
        <v>430</v>
      </c>
      <c r="F25" s="76">
        <v>1</v>
      </c>
      <c r="G25" s="188">
        <v>13</v>
      </c>
      <c r="H25" s="263"/>
      <c r="I25" s="263"/>
      <c r="J25" s="263"/>
      <c r="K25" s="28"/>
      <c r="L25" s="28"/>
      <c r="M25" s="263"/>
      <c r="N25" s="29">
        <v>2</v>
      </c>
      <c r="O25" s="29">
        <v>0</v>
      </c>
      <c r="P25" s="29">
        <v>0</v>
      </c>
      <c r="Q25" s="263"/>
      <c r="R25" s="263"/>
      <c r="S25" s="263"/>
      <c r="T25" s="263"/>
      <c r="U25" s="262"/>
      <c r="V25" s="261"/>
      <c r="W25" s="28"/>
      <c r="X25" s="261"/>
      <c r="Y25" s="28"/>
      <c r="Z25" s="261"/>
      <c r="AA25" s="28"/>
      <c r="AB25" s="261"/>
      <c r="AC25" s="263"/>
      <c r="AD25" s="261"/>
      <c r="AE25" s="263"/>
      <c r="AF25" s="261"/>
      <c r="AG25" s="263"/>
      <c r="AH25" s="261"/>
      <c r="AI25" s="28"/>
      <c r="AJ25" s="31"/>
      <c r="AK25" s="28"/>
      <c r="AL25" s="261"/>
      <c r="AM25" s="261"/>
      <c r="AN25" s="261"/>
      <c r="AO25" s="261"/>
      <c r="AP25" s="36"/>
      <c r="AQ25" s="264"/>
      <c r="AR25" s="264"/>
      <c r="AS25" s="32"/>
      <c r="AT25" s="36"/>
      <c r="AU25" s="36"/>
      <c r="AV25" s="36"/>
      <c r="AW25" s="33"/>
    </row>
    <row r="26" spans="1:49" ht="135">
      <c r="A26" s="261">
        <v>12</v>
      </c>
      <c r="B26" s="122" t="s">
        <v>281</v>
      </c>
      <c r="C26" s="122" t="s">
        <v>284</v>
      </c>
      <c r="D26" s="122" t="s">
        <v>595</v>
      </c>
      <c r="E26" s="112" t="s">
        <v>601</v>
      </c>
      <c r="F26" s="274">
        <v>2</v>
      </c>
      <c r="G26" s="188">
        <v>17</v>
      </c>
      <c r="H26" s="263"/>
      <c r="I26" s="263"/>
      <c r="J26" s="263"/>
      <c r="K26" s="28"/>
      <c r="L26" s="28"/>
      <c r="M26" s="263"/>
      <c r="N26" s="29">
        <v>0</v>
      </c>
      <c r="O26" s="29">
        <v>2</v>
      </c>
      <c r="P26" s="29">
        <v>0</v>
      </c>
      <c r="Q26" s="263"/>
      <c r="R26" s="263"/>
      <c r="S26" s="263"/>
      <c r="T26" s="263"/>
      <c r="U26" s="262"/>
      <c r="V26" s="261"/>
      <c r="W26" s="28"/>
      <c r="X26" s="261"/>
      <c r="Y26" s="28"/>
      <c r="Z26" s="261"/>
      <c r="AA26" s="28"/>
      <c r="AB26" s="261"/>
      <c r="AC26" s="263"/>
      <c r="AD26" s="261"/>
      <c r="AE26" s="263"/>
      <c r="AF26" s="261"/>
      <c r="AG26" s="263"/>
      <c r="AH26" s="261"/>
      <c r="AI26" s="28"/>
      <c r="AJ26" s="31"/>
      <c r="AK26" s="28"/>
      <c r="AL26" s="261"/>
      <c r="AM26" s="261"/>
      <c r="AN26" s="261"/>
      <c r="AO26" s="261"/>
      <c r="AP26" s="36"/>
      <c r="AQ26" s="264"/>
      <c r="AR26" s="264"/>
      <c r="AS26" s="32"/>
      <c r="AT26" s="36"/>
      <c r="AU26" s="36"/>
      <c r="AV26" s="36"/>
      <c r="AW26" s="33"/>
    </row>
    <row r="27" spans="1:49" ht="15.75" thickBot="1">
      <c r="A27" s="225"/>
      <c r="B27" s="254"/>
      <c r="C27" s="254"/>
      <c r="D27" s="27"/>
      <c r="E27" s="257"/>
      <c r="F27" s="76"/>
      <c r="G27" s="225"/>
      <c r="H27" s="227"/>
      <c r="I27" s="227"/>
      <c r="J27" s="227"/>
      <c r="K27" s="28"/>
      <c r="L27" s="28"/>
      <c r="M27" s="227"/>
      <c r="N27" s="29"/>
      <c r="O27" s="29"/>
      <c r="P27" s="29"/>
      <c r="Q27" s="227"/>
      <c r="R27" s="227"/>
      <c r="S27" s="227"/>
      <c r="T27" s="227"/>
      <c r="U27" s="226"/>
      <c r="V27" s="225"/>
      <c r="W27" s="28"/>
      <c r="X27" s="225"/>
      <c r="Y27" s="28"/>
      <c r="Z27" s="225"/>
      <c r="AA27" s="28"/>
      <c r="AB27" s="225"/>
      <c r="AC27" s="227"/>
      <c r="AD27" s="225"/>
      <c r="AE27" s="227"/>
      <c r="AF27" s="225"/>
      <c r="AG27" s="227"/>
      <c r="AH27" s="225"/>
      <c r="AI27" s="28"/>
      <c r="AJ27" s="31"/>
      <c r="AK27" s="28"/>
      <c r="AL27" s="225"/>
      <c r="AM27" s="225"/>
      <c r="AN27" s="225"/>
      <c r="AO27" s="225"/>
      <c r="AP27" s="36"/>
      <c r="AQ27" s="228"/>
      <c r="AR27" s="228"/>
      <c r="AS27" s="32"/>
      <c r="AT27" s="36"/>
      <c r="AU27" s="36"/>
      <c r="AV27" s="36"/>
      <c r="AW27" s="33"/>
    </row>
    <row r="28" spans="1:49">
      <c r="A28" s="225"/>
      <c r="B28" s="27"/>
      <c r="C28" s="227">
        <f t="shared" ref="C28:I28" si="20">SUM(C15:C15)</f>
        <v>0</v>
      </c>
      <c r="D28" s="227">
        <f t="shared" si="20"/>
        <v>0</v>
      </c>
      <c r="E28" s="227">
        <f t="shared" si="20"/>
        <v>0</v>
      </c>
      <c r="F28" s="227">
        <f t="shared" si="20"/>
        <v>0</v>
      </c>
      <c r="G28" s="227">
        <f t="shared" si="20"/>
        <v>19.600000000000001</v>
      </c>
      <c r="H28" s="227">
        <f t="shared" si="20"/>
        <v>0</v>
      </c>
      <c r="I28" s="227">
        <f t="shared" si="20"/>
        <v>0</v>
      </c>
      <c r="J28" s="227">
        <v>0</v>
      </c>
      <c r="K28" s="28">
        <f t="shared" ref="K28" si="21">J28*I67</f>
        <v>0</v>
      </c>
      <c r="L28" s="28">
        <f>M28/18</f>
        <v>1</v>
      </c>
      <c r="M28" s="227">
        <f>N28+O28+P28</f>
        <v>18</v>
      </c>
      <c r="N28" s="227">
        <f t="shared" ref="N28:AW28" si="22">SUM(N15:N15)</f>
        <v>18</v>
      </c>
      <c r="O28" s="227">
        <f t="shared" si="22"/>
        <v>0</v>
      </c>
      <c r="P28" s="227">
        <f t="shared" si="22"/>
        <v>0</v>
      </c>
      <c r="Q28" s="227">
        <f t="shared" si="22"/>
        <v>18</v>
      </c>
      <c r="R28" s="227">
        <f t="shared" si="22"/>
        <v>0</v>
      </c>
      <c r="S28" s="227">
        <f t="shared" si="22"/>
        <v>0</v>
      </c>
      <c r="T28" s="227">
        <f t="shared" si="22"/>
        <v>0</v>
      </c>
      <c r="U28" s="227">
        <f t="shared" si="22"/>
        <v>0</v>
      </c>
      <c r="V28" s="227">
        <f t="shared" si="22"/>
        <v>0</v>
      </c>
      <c r="W28" s="227">
        <f t="shared" si="22"/>
        <v>0</v>
      </c>
      <c r="X28" s="227">
        <f t="shared" si="22"/>
        <v>0</v>
      </c>
      <c r="Y28" s="227">
        <f t="shared" si="22"/>
        <v>0</v>
      </c>
      <c r="Z28" s="227">
        <f t="shared" si="22"/>
        <v>0</v>
      </c>
      <c r="AA28" s="227">
        <f t="shared" si="22"/>
        <v>0</v>
      </c>
      <c r="AB28" s="227">
        <f t="shared" si="22"/>
        <v>0</v>
      </c>
      <c r="AC28" s="227" t="e">
        <f t="shared" si="22"/>
        <v>#VALUE!</v>
      </c>
      <c r="AD28" s="227">
        <f t="shared" si="22"/>
        <v>0</v>
      </c>
      <c r="AE28" s="227">
        <f t="shared" si="22"/>
        <v>0</v>
      </c>
      <c r="AF28" s="227">
        <f t="shared" si="22"/>
        <v>0</v>
      </c>
      <c r="AG28" s="227">
        <f t="shared" si="22"/>
        <v>0</v>
      </c>
      <c r="AH28" s="227">
        <f t="shared" si="22"/>
        <v>0</v>
      </c>
      <c r="AI28" s="227">
        <f t="shared" si="22"/>
        <v>0</v>
      </c>
      <c r="AJ28" s="227">
        <f t="shared" si="22"/>
        <v>0</v>
      </c>
      <c r="AK28" s="227">
        <f t="shared" si="22"/>
        <v>0</v>
      </c>
      <c r="AL28" s="227">
        <f t="shared" si="22"/>
        <v>0</v>
      </c>
      <c r="AM28" s="227">
        <f t="shared" si="22"/>
        <v>0</v>
      </c>
      <c r="AN28" s="227">
        <f t="shared" si="22"/>
        <v>0</v>
      </c>
      <c r="AO28" s="227">
        <f t="shared" si="22"/>
        <v>1769</v>
      </c>
      <c r="AP28" s="227" t="e">
        <f t="shared" si="22"/>
        <v>#VALUE!</v>
      </c>
      <c r="AQ28" s="227">
        <f t="shared" si="22"/>
        <v>0</v>
      </c>
      <c r="AR28" s="227">
        <f t="shared" si="22"/>
        <v>0</v>
      </c>
      <c r="AS28" s="227">
        <f t="shared" si="22"/>
        <v>0</v>
      </c>
      <c r="AT28" s="227">
        <f t="shared" si="22"/>
        <v>0</v>
      </c>
      <c r="AU28" s="227">
        <f t="shared" si="22"/>
        <v>0</v>
      </c>
      <c r="AV28" s="227">
        <f t="shared" si="22"/>
        <v>0</v>
      </c>
      <c r="AW28" s="227" t="e">
        <f t="shared" si="22"/>
        <v>#VALUE!</v>
      </c>
    </row>
    <row r="29" spans="1:49">
      <c r="A29" s="224"/>
      <c r="B29" s="18"/>
      <c r="C29" s="18"/>
      <c r="D29" s="18"/>
      <c r="E29" s="18"/>
      <c r="F29" s="18"/>
      <c r="G29" s="224"/>
      <c r="H29" s="20"/>
      <c r="I29" s="20"/>
      <c r="J29" s="20"/>
      <c r="K29" s="20"/>
      <c r="L29" s="20"/>
      <c r="M29" s="20"/>
      <c r="N29" s="20"/>
      <c r="O29" s="224"/>
      <c r="P29" s="224"/>
      <c r="Q29" s="224"/>
      <c r="R29" s="224"/>
      <c r="S29" s="224"/>
      <c r="T29" s="224"/>
      <c r="U29" s="223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37"/>
      <c r="AT29" s="37"/>
      <c r="AU29" s="37"/>
      <c r="AV29" s="37"/>
      <c r="AW29" s="223"/>
    </row>
    <row r="30" spans="1:49">
      <c r="A30" s="224"/>
      <c r="B30" s="18"/>
      <c r="C30" s="18"/>
      <c r="D30" s="18"/>
      <c r="E30" s="18"/>
      <c r="F30" s="18"/>
      <c r="G30" s="224"/>
      <c r="H30" s="20"/>
      <c r="I30" s="20"/>
      <c r="J30" s="20"/>
      <c r="K30" s="20"/>
      <c r="L30" s="20"/>
      <c r="M30" s="20"/>
      <c r="N30" s="20"/>
      <c r="O30" s="224"/>
      <c r="P30" s="224"/>
      <c r="Q30" s="224"/>
      <c r="R30" s="224"/>
      <c r="S30" s="224"/>
      <c r="T30" s="224"/>
      <c r="U30" s="223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410" t="s">
        <v>98</v>
      </c>
      <c r="AL30" s="410"/>
      <c r="AM30" s="224"/>
      <c r="AN30" s="224" t="s">
        <v>98</v>
      </c>
      <c r="AO30" s="224"/>
      <c r="AP30" s="224"/>
      <c r="AQ30" s="224"/>
      <c r="AR30" s="224"/>
      <c r="AS30" s="37"/>
      <c r="AT30" s="37"/>
      <c r="AU30" s="37"/>
      <c r="AV30" s="37"/>
      <c r="AW30" s="223"/>
    </row>
  </sheetData>
  <mergeCells count="47">
    <mergeCell ref="B7:E7"/>
    <mergeCell ref="E1:F1"/>
    <mergeCell ref="E2:F2"/>
    <mergeCell ref="E3:F3"/>
    <mergeCell ref="E4:F4"/>
    <mergeCell ref="E5:F5"/>
    <mergeCell ref="B8:E8"/>
    <mergeCell ref="B9:E9"/>
    <mergeCell ref="B10:E10"/>
    <mergeCell ref="A11:A14"/>
    <mergeCell ref="B11:B14"/>
    <mergeCell ref="C11:C14"/>
    <mergeCell ref="D11:D14"/>
    <mergeCell ref="E11:E14"/>
    <mergeCell ref="U11:U14"/>
    <mergeCell ref="F11:F14"/>
    <mergeCell ref="G11:G14"/>
    <mergeCell ref="H11:H14"/>
    <mergeCell ref="I11:I14"/>
    <mergeCell ref="J11:J14"/>
    <mergeCell ref="K11:K14"/>
    <mergeCell ref="L11:L14"/>
    <mergeCell ref="M11:M14"/>
    <mergeCell ref="N11:P13"/>
    <mergeCell ref="Q11:Q14"/>
    <mergeCell ref="R11:T13"/>
    <mergeCell ref="V11:AG11"/>
    <mergeCell ref="AJ11:AO11"/>
    <mergeCell ref="AP11:AP14"/>
    <mergeCell ref="AQ11:AV13"/>
    <mergeCell ref="AW11:AW14"/>
    <mergeCell ref="V12:AA12"/>
    <mergeCell ref="AB12:AE12"/>
    <mergeCell ref="AF12:AG13"/>
    <mergeCell ref="AH12:AI13"/>
    <mergeCell ref="AJ12:AJ14"/>
    <mergeCell ref="AO12:AO14"/>
    <mergeCell ref="V13:W13"/>
    <mergeCell ref="X13:Y13"/>
    <mergeCell ref="Z13:AA13"/>
    <mergeCell ref="AB13:AC13"/>
    <mergeCell ref="AD13:AE13"/>
    <mergeCell ref="AK30:AL30"/>
    <mergeCell ref="AK12:AK14"/>
    <mergeCell ref="AL12:AL14"/>
    <mergeCell ref="AM12:AM14"/>
    <mergeCell ref="AN12:AN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topLeftCell="A58" zoomScaleSheetLayoutView="130" workbookViewId="0">
      <selection activeCell="E89" sqref="E89"/>
    </sheetView>
  </sheetViews>
  <sheetFormatPr defaultRowHeight="12.75"/>
  <cols>
    <col min="1" max="1" width="5.5703125" style="12" customWidth="1"/>
    <col min="2" max="2" width="22" style="12" customWidth="1"/>
    <col min="3" max="3" width="17" style="12" customWidth="1"/>
    <col min="4" max="4" width="12" style="12" customWidth="1"/>
    <col min="5" max="5" width="16" style="12" customWidth="1"/>
    <col min="6" max="6" width="8.85546875" style="12" customWidth="1"/>
    <col min="7" max="7" width="9" style="12" customWidth="1"/>
    <col min="8" max="8" width="8.7109375" style="12" customWidth="1"/>
    <col min="9" max="16384" width="9.140625" style="12"/>
  </cols>
  <sheetData>
    <row r="2" spans="1:8" ht="21.75" customHeight="1">
      <c r="A2" s="276" t="s">
        <v>16</v>
      </c>
      <c r="B2" s="276"/>
      <c r="C2" s="276"/>
      <c r="D2" s="276"/>
      <c r="E2" s="276"/>
      <c r="F2" s="276"/>
      <c r="G2" s="276"/>
      <c r="H2" s="276"/>
    </row>
    <row r="3" spans="1:8" ht="21.75" customHeight="1">
      <c r="A3" s="163"/>
      <c r="B3" s="163"/>
      <c r="C3" s="163"/>
      <c r="D3" s="163"/>
      <c r="E3" s="163"/>
      <c r="F3" s="163"/>
      <c r="G3" s="163"/>
      <c r="H3" s="163"/>
    </row>
    <row r="4" spans="1:8" s="13" customFormat="1" ht="30.75" customHeight="1">
      <c r="A4" s="277" t="s">
        <v>17</v>
      </c>
      <c r="B4" s="277"/>
      <c r="C4" s="140" t="s">
        <v>153</v>
      </c>
      <c r="D4" s="140"/>
      <c r="E4" s="140"/>
      <c r="F4" s="140"/>
      <c r="G4" s="140"/>
      <c r="H4" s="140"/>
    </row>
    <row r="5" spans="1:8" s="13" customFormat="1" ht="18" customHeight="1">
      <c r="A5" s="164"/>
      <c r="B5" s="164"/>
      <c r="C5" s="140"/>
      <c r="D5" s="140"/>
      <c r="E5" s="140"/>
      <c r="F5" s="140"/>
      <c r="G5" s="140"/>
      <c r="H5" s="140"/>
    </row>
    <row r="6" spans="1:8" ht="63" customHeight="1">
      <c r="A6" s="140" t="s">
        <v>31</v>
      </c>
      <c r="B6" s="292" t="s">
        <v>152</v>
      </c>
      <c r="C6" s="292"/>
      <c r="D6" s="292"/>
      <c r="E6" s="292"/>
      <c r="F6" s="292"/>
      <c r="G6" s="292"/>
      <c r="H6" s="292"/>
    </row>
    <row r="7" spans="1:8" ht="15" customHeight="1">
      <c r="A7" s="163"/>
      <c r="B7" s="140" t="s">
        <v>30</v>
      </c>
      <c r="C7" s="163"/>
      <c r="D7" s="163"/>
      <c r="E7" s="163"/>
      <c r="F7" s="163"/>
      <c r="G7" s="163"/>
      <c r="H7" s="163"/>
    </row>
    <row r="8" spans="1:8" ht="16.5" customHeight="1">
      <c r="A8" s="163"/>
      <c r="B8" s="292" t="s">
        <v>32</v>
      </c>
      <c r="C8" s="292"/>
      <c r="D8" s="292"/>
      <c r="E8" s="292"/>
      <c r="F8" s="292"/>
      <c r="G8" s="292"/>
      <c r="H8" s="292"/>
    </row>
    <row r="9" spans="1:8" ht="16.5" customHeight="1">
      <c r="A9" s="163"/>
      <c r="B9" s="292" t="s">
        <v>33</v>
      </c>
      <c r="C9" s="292"/>
      <c r="D9" s="292"/>
      <c r="E9" s="292"/>
      <c r="F9" s="292"/>
      <c r="G9" s="292"/>
      <c r="H9" s="292"/>
    </row>
    <row r="10" spans="1:8" ht="16.5" customHeight="1">
      <c r="A10" s="163"/>
      <c r="B10" s="278" t="s">
        <v>34</v>
      </c>
      <c r="C10" s="278"/>
      <c r="D10" s="278"/>
      <c r="E10" s="278"/>
      <c r="F10" s="278"/>
      <c r="G10" s="278"/>
      <c r="H10" s="278"/>
    </row>
    <row r="11" spans="1:8" ht="16.5" customHeight="1">
      <c r="A11" s="163"/>
      <c r="B11" s="278" t="s">
        <v>35</v>
      </c>
      <c r="C11" s="278"/>
      <c r="D11" s="278"/>
      <c r="E11" s="278"/>
      <c r="F11" s="278"/>
      <c r="G11" s="278"/>
      <c r="H11" s="278"/>
    </row>
    <row r="12" spans="1:8" ht="16.5" customHeight="1">
      <c r="A12" s="163"/>
      <c r="B12" s="278" t="s">
        <v>36</v>
      </c>
      <c r="C12" s="278"/>
      <c r="D12" s="278"/>
      <c r="E12" s="278"/>
      <c r="F12" s="278"/>
      <c r="G12" s="278"/>
      <c r="H12" s="278"/>
    </row>
    <row r="13" spans="1:8" ht="15">
      <c r="A13" s="163"/>
      <c r="B13" s="163"/>
      <c r="C13" s="163"/>
      <c r="D13" s="163"/>
      <c r="E13" s="163"/>
      <c r="F13" s="163"/>
      <c r="G13" s="163"/>
      <c r="H13" s="163"/>
    </row>
    <row r="14" spans="1:8" ht="31.5" customHeight="1">
      <c r="A14" s="134" t="s">
        <v>18</v>
      </c>
      <c r="B14" s="134" t="s">
        <v>19</v>
      </c>
      <c r="C14" s="134" t="s">
        <v>20</v>
      </c>
      <c r="D14" s="134" t="s">
        <v>21</v>
      </c>
      <c r="E14" s="134" t="s">
        <v>22</v>
      </c>
      <c r="F14" s="134" t="s">
        <v>13</v>
      </c>
      <c r="G14" s="134" t="s">
        <v>14</v>
      </c>
      <c r="H14" s="134" t="s">
        <v>15</v>
      </c>
    </row>
    <row r="15" spans="1:8" s="16" customFormat="1" ht="18" customHeight="1">
      <c r="A15" s="122">
        <v>1</v>
      </c>
      <c r="B15" s="122" t="s">
        <v>180</v>
      </c>
      <c r="C15" s="125" t="s">
        <v>363</v>
      </c>
      <c r="D15" s="266">
        <v>10</v>
      </c>
      <c r="E15" s="125">
        <v>20</v>
      </c>
      <c r="F15" s="268">
        <v>10</v>
      </c>
      <c r="G15" s="125"/>
      <c r="H15" s="125"/>
    </row>
    <row r="16" spans="1:8" ht="15">
      <c r="A16" s="125">
        <v>2</v>
      </c>
      <c r="B16" s="125" t="s">
        <v>181</v>
      </c>
      <c r="C16" s="125" t="s">
        <v>363</v>
      </c>
      <c r="D16" s="266">
        <v>11</v>
      </c>
      <c r="E16" s="266">
        <v>20</v>
      </c>
      <c r="F16" s="266">
        <v>11</v>
      </c>
      <c r="G16" s="125"/>
      <c r="H16" s="125"/>
    </row>
    <row r="17" spans="1:8" ht="18.75" customHeight="1">
      <c r="A17" s="125">
        <v>3</v>
      </c>
      <c r="B17" s="125" t="s">
        <v>182</v>
      </c>
      <c r="C17" s="125" t="s">
        <v>363</v>
      </c>
      <c r="D17" s="266">
        <v>12</v>
      </c>
      <c r="E17" s="266">
        <v>20</v>
      </c>
      <c r="F17" s="266">
        <v>12</v>
      </c>
      <c r="G17" s="125"/>
      <c r="H17" s="125"/>
    </row>
    <row r="18" spans="1:8" ht="15">
      <c r="A18" s="125">
        <v>4</v>
      </c>
      <c r="B18" s="125" t="s">
        <v>183</v>
      </c>
      <c r="C18" s="125" t="s">
        <v>363</v>
      </c>
      <c r="D18" s="266">
        <v>12</v>
      </c>
      <c r="E18" s="266">
        <v>20</v>
      </c>
      <c r="F18" s="266">
        <v>12</v>
      </c>
      <c r="G18" s="125"/>
      <c r="H18" s="125"/>
    </row>
    <row r="19" spans="1:8" ht="17.25" customHeight="1">
      <c r="A19" s="88">
        <v>5</v>
      </c>
      <c r="B19" s="88" t="s">
        <v>184</v>
      </c>
      <c r="C19" s="125" t="s">
        <v>363</v>
      </c>
      <c r="D19" s="266">
        <v>13</v>
      </c>
      <c r="E19" s="266">
        <v>20</v>
      </c>
      <c r="F19" s="267">
        <v>13</v>
      </c>
      <c r="G19" s="165"/>
      <c r="H19" s="88"/>
    </row>
    <row r="20" spans="1:8" ht="15">
      <c r="A20" s="166">
        <v>6</v>
      </c>
      <c r="B20" s="88" t="s">
        <v>355</v>
      </c>
      <c r="C20" s="125" t="s">
        <v>363</v>
      </c>
      <c r="D20" s="266">
        <v>13</v>
      </c>
      <c r="E20" s="266">
        <v>20</v>
      </c>
      <c r="F20" s="267">
        <v>13</v>
      </c>
      <c r="G20" s="165"/>
      <c r="H20" s="88"/>
    </row>
    <row r="21" spans="1:8" ht="15">
      <c r="A21" s="88">
        <v>7</v>
      </c>
      <c r="B21" s="88" t="s">
        <v>364</v>
      </c>
      <c r="C21" s="88" t="s">
        <v>365</v>
      </c>
      <c r="D21" s="88">
        <v>23</v>
      </c>
      <c r="E21" s="88">
        <v>25</v>
      </c>
      <c r="F21" s="88">
        <v>3</v>
      </c>
      <c r="G21" s="88">
        <v>15</v>
      </c>
      <c r="H21" s="88">
        <v>2.5</v>
      </c>
    </row>
    <row r="22" spans="1:8" ht="15">
      <c r="A22" s="88">
        <v>8</v>
      </c>
      <c r="B22" s="88" t="s">
        <v>307</v>
      </c>
      <c r="C22" s="88" t="s">
        <v>365</v>
      </c>
      <c r="D22" s="88">
        <v>21</v>
      </c>
      <c r="E22" s="88">
        <v>25</v>
      </c>
      <c r="F22" s="88">
        <v>8</v>
      </c>
      <c r="G22" s="88">
        <v>13</v>
      </c>
      <c r="H22" s="88"/>
    </row>
    <row r="23" spans="1:8" ht="15">
      <c r="A23" s="88">
        <v>9</v>
      </c>
      <c r="B23" s="88" t="s">
        <v>303</v>
      </c>
      <c r="C23" s="88" t="s">
        <v>365</v>
      </c>
      <c r="D23" s="88">
        <v>6</v>
      </c>
      <c r="E23" s="88">
        <v>25</v>
      </c>
      <c r="F23" s="88">
        <v>6</v>
      </c>
      <c r="G23" s="88"/>
      <c r="H23" s="88"/>
    </row>
    <row r="24" spans="1:8" ht="15">
      <c r="A24" s="88">
        <v>10</v>
      </c>
      <c r="B24" s="88" t="s">
        <v>177</v>
      </c>
      <c r="C24" s="88" t="s">
        <v>365</v>
      </c>
      <c r="D24" s="88">
        <v>9</v>
      </c>
      <c r="E24" s="88">
        <v>25</v>
      </c>
      <c r="F24" s="88">
        <v>5</v>
      </c>
      <c r="G24" s="88">
        <v>4</v>
      </c>
      <c r="H24" s="88"/>
    </row>
    <row r="25" spans="1:8" ht="15">
      <c r="A25" s="88">
        <v>11</v>
      </c>
      <c r="B25" s="88" t="s">
        <v>178</v>
      </c>
      <c r="C25" s="88" t="s">
        <v>366</v>
      </c>
      <c r="D25" s="88">
        <v>9</v>
      </c>
      <c r="E25" s="88">
        <v>25</v>
      </c>
      <c r="F25" s="88"/>
      <c r="G25" s="88">
        <v>7</v>
      </c>
      <c r="H25" s="88"/>
    </row>
    <row r="26" spans="1:8" ht="15">
      <c r="A26" s="88">
        <v>12</v>
      </c>
      <c r="B26" s="88" t="s">
        <v>179</v>
      </c>
      <c r="C26" s="88" t="s">
        <v>366</v>
      </c>
      <c r="D26" s="88">
        <v>9</v>
      </c>
      <c r="E26" s="88">
        <v>25</v>
      </c>
      <c r="F26" s="88"/>
      <c r="G26" s="88">
        <v>7</v>
      </c>
      <c r="H26" s="88"/>
    </row>
    <row r="27" spans="1:8" ht="15">
      <c r="A27" s="88">
        <v>13</v>
      </c>
      <c r="B27" s="88" t="s">
        <v>367</v>
      </c>
      <c r="C27" s="88" t="s">
        <v>366</v>
      </c>
      <c r="D27" s="88">
        <v>10</v>
      </c>
      <c r="E27" s="88">
        <v>25</v>
      </c>
      <c r="F27" s="88"/>
      <c r="G27" s="88">
        <v>8</v>
      </c>
      <c r="H27" s="88">
        <v>0.5</v>
      </c>
    </row>
    <row r="28" spans="1:8" ht="15">
      <c r="A28" s="88">
        <v>14</v>
      </c>
      <c r="B28" s="88" t="s">
        <v>178</v>
      </c>
      <c r="C28" s="88" t="s">
        <v>368</v>
      </c>
      <c r="D28" s="88">
        <v>9</v>
      </c>
      <c r="E28" s="88">
        <v>25</v>
      </c>
      <c r="F28" s="88"/>
      <c r="G28" s="88">
        <v>2</v>
      </c>
      <c r="H28" s="88"/>
    </row>
    <row r="29" spans="1:8" ht="15">
      <c r="A29" s="88">
        <v>15</v>
      </c>
      <c r="B29" s="88" t="s">
        <v>179</v>
      </c>
      <c r="C29" s="88" t="s">
        <v>368</v>
      </c>
      <c r="D29" s="88">
        <v>2</v>
      </c>
      <c r="E29" s="88">
        <v>25</v>
      </c>
      <c r="F29" s="88"/>
      <c r="G29" s="88">
        <v>2</v>
      </c>
      <c r="H29" s="88"/>
    </row>
    <row r="30" spans="1:8" ht="15">
      <c r="A30" s="88">
        <v>16</v>
      </c>
      <c r="B30" s="88" t="s">
        <v>367</v>
      </c>
      <c r="C30" s="88" t="s">
        <v>368</v>
      </c>
      <c r="D30" s="88">
        <v>2</v>
      </c>
      <c r="E30" s="88">
        <v>25</v>
      </c>
      <c r="F30" s="88"/>
      <c r="G30" s="88">
        <v>8</v>
      </c>
      <c r="H30" s="88">
        <v>1</v>
      </c>
    </row>
    <row r="31" spans="1:8" ht="15">
      <c r="A31" s="88">
        <v>17</v>
      </c>
      <c r="B31" s="88" t="s">
        <v>369</v>
      </c>
      <c r="C31" s="88" t="s">
        <v>370</v>
      </c>
      <c r="D31" s="88"/>
      <c r="E31" s="88">
        <v>25</v>
      </c>
      <c r="F31" s="88"/>
      <c r="G31" s="88">
        <v>6</v>
      </c>
      <c r="H31" s="88"/>
    </row>
    <row r="32" spans="1:8" ht="15">
      <c r="A32" s="88">
        <v>18</v>
      </c>
      <c r="B32" s="88" t="s">
        <v>371</v>
      </c>
      <c r="C32" s="88" t="s">
        <v>370</v>
      </c>
      <c r="D32" s="88">
        <v>21</v>
      </c>
      <c r="E32" s="88">
        <v>20</v>
      </c>
      <c r="F32" s="88"/>
      <c r="G32" s="88">
        <v>16</v>
      </c>
      <c r="H32" s="88">
        <v>2.5</v>
      </c>
    </row>
    <row r="33" spans="1:8" ht="15">
      <c r="A33" s="88">
        <v>19</v>
      </c>
      <c r="B33" s="88" t="s">
        <v>372</v>
      </c>
      <c r="C33" s="88" t="s">
        <v>373</v>
      </c>
      <c r="D33" s="88">
        <v>7</v>
      </c>
      <c r="E33" s="88">
        <v>20</v>
      </c>
      <c r="F33" s="88"/>
      <c r="G33" s="88">
        <v>4</v>
      </c>
      <c r="H33" s="88">
        <v>1.5</v>
      </c>
    </row>
    <row r="34" spans="1:8" ht="15">
      <c r="A34" s="88">
        <v>20</v>
      </c>
      <c r="B34" s="88" t="s">
        <v>305</v>
      </c>
      <c r="C34" s="88" t="s">
        <v>304</v>
      </c>
      <c r="D34" s="88">
        <v>26</v>
      </c>
      <c r="E34" s="88">
        <v>25</v>
      </c>
      <c r="F34" s="88">
        <v>6</v>
      </c>
      <c r="G34" s="88">
        <v>18</v>
      </c>
      <c r="H34" s="88">
        <v>2.5</v>
      </c>
    </row>
    <row r="35" spans="1:8" ht="15">
      <c r="A35" s="88">
        <v>21</v>
      </c>
      <c r="B35" s="88" t="s">
        <v>306</v>
      </c>
      <c r="C35" s="88" t="s">
        <v>304</v>
      </c>
      <c r="D35" s="88">
        <v>6</v>
      </c>
      <c r="E35" s="88">
        <v>25</v>
      </c>
      <c r="F35" s="88">
        <v>6</v>
      </c>
      <c r="G35" s="88"/>
      <c r="H35" s="88"/>
    </row>
    <row r="36" spans="1:8" ht="15">
      <c r="A36" s="88">
        <v>22</v>
      </c>
      <c r="B36" s="88" t="s">
        <v>374</v>
      </c>
      <c r="C36" s="88" t="s">
        <v>375</v>
      </c>
      <c r="D36" s="88">
        <v>14</v>
      </c>
      <c r="E36" s="88">
        <v>20</v>
      </c>
      <c r="F36" s="88"/>
      <c r="G36" s="88">
        <v>12</v>
      </c>
      <c r="H36" s="88">
        <v>1</v>
      </c>
    </row>
    <row r="37" spans="1:8" ht="15">
      <c r="A37" s="88">
        <v>23</v>
      </c>
      <c r="B37" s="88" t="s">
        <v>374</v>
      </c>
      <c r="C37" s="88" t="s">
        <v>376</v>
      </c>
      <c r="D37" s="88">
        <v>6</v>
      </c>
      <c r="E37" s="88">
        <v>20</v>
      </c>
      <c r="F37" s="88"/>
      <c r="G37" s="88">
        <v>4</v>
      </c>
      <c r="H37" s="88">
        <v>1</v>
      </c>
    </row>
    <row r="38" spans="1:8" ht="15">
      <c r="A38" s="279" t="s">
        <v>377</v>
      </c>
      <c r="B38" s="280"/>
      <c r="C38" s="280"/>
      <c r="D38" s="280"/>
      <c r="E38" s="280"/>
      <c r="F38" s="280"/>
      <c r="G38" s="280"/>
      <c r="H38" s="281"/>
    </row>
    <row r="39" spans="1:8" ht="26.25">
      <c r="A39" s="15" t="s">
        <v>18</v>
      </c>
      <c r="B39" s="15" t="s">
        <v>23</v>
      </c>
      <c r="C39" s="15" t="s">
        <v>24</v>
      </c>
      <c r="D39" s="15" t="s">
        <v>25</v>
      </c>
      <c r="E39" s="88"/>
      <c r="F39" s="88"/>
      <c r="G39" s="88"/>
      <c r="H39" s="88"/>
    </row>
    <row r="40" spans="1:8" ht="15">
      <c r="A40" s="167">
        <v>1</v>
      </c>
      <c r="B40" s="122" t="s">
        <v>180</v>
      </c>
      <c r="C40" s="88">
        <v>1</v>
      </c>
      <c r="D40" s="168">
        <v>0.25</v>
      </c>
      <c r="E40" s="88"/>
      <c r="F40" s="88"/>
      <c r="G40" s="88"/>
      <c r="H40" s="88"/>
    </row>
    <row r="41" spans="1:8" ht="15">
      <c r="A41" s="88">
        <v>2</v>
      </c>
      <c r="B41" s="125" t="s">
        <v>181</v>
      </c>
      <c r="C41" s="88">
        <v>2</v>
      </c>
      <c r="D41" s="168">
        <v>0.25</v>
      </c>
      <c r="E41" s="88"/>
      <c r="F41" s="88"/>
      <c r="G41" s="88"/>
      <c r="H41" s="88"/>
    </row>
    <row r="42" spans="1:8" ht="15">
      <c r="A42" s="88">
        <v>3</v>
      </c>
      <c r="B42" s="125" t="s">
        <v>182</v>
      </c>
      <c r="C42" s="169" t="s">
        <v>378</v>
      </c>
      <c r="D42" s="168">
        <v>0.25</v>
      </c>
      <c r="E42" s="88"/>
      <c r="F42" s="88"/>
      <c r="G42" s="88"/>
      <c r="H42" s="88"/>
    </row>
    <row r="43" spans="1:8" ht="15">
      <c r="A43" s="88">
        <v>4</v>
      </c>
      <c r="B43" s="125" t="s">
        <v>183</v>
      </c>
      <c r="C43" s="169" t="s">
        <v>379</v>
      </c>
      <c r="D43" s="168">
        <v>0.25</v>
      </c>
      <c r="E43" s="88"/>
      <c r="F43" s="88"/>
      <c r="G43" s="88"/>
      <c r="H43" s="88"/>
    </row>
    <row r="44" spans="1:8" ht="15">
      <c r="A44" s="88">
        <v>5</v>
      </c>
      <c r="B44" s="88" t="s">
        <v>184</v>
      </c>
      <c r="C44" s="169" t="s">
        <v>380</v>
      </c>
      <c r="D44" s="168">
        <v>0.25</v>
      </c>
      <c r="E44" s="88"/>
      <c r="F44" s="88"/>
      <c r="G44" s="88"/>
      <c r="H44" s="88"/>
    </row>
    <row r="45" spans="1:8" ht="15">
      <c r="A45" s="88">
        <v>6</v>
      </c>
      <c r="B45" s="88" t="s">
        <v>355</v>
      </c>
      <c r="C45" s="169" t="s">
        <v>381</v>
      </c>
      <c r="D45" s="168">
        <v>0.25</v>
      </c>
      <c r="E45" s="88"/>
      <c r="F45" s="88"/>
      <c r="G45" s="88"/>
      <c r="H45" s="88"/>
    </row>
    <row r="46" spans="1:8" ht="15">
      <c r="A46" s="88">
        <v>7</v>
      </c>
      <c r="B46" s="88" t="s">
        <v>371</v>
      </c>
      <c r="C46" s="88">
        <v>5</v>
      </c>
      <c r="D46" s="168">
        <v>0.3</v>
      </c>
      <c r="E46" s="88"/>
      <c r="F46" s="88"/>
      <c r="G46" s="88"/>
      <c r="H46" s="88"/>
    </row>
    <row r="47" spans="1:8" ht="15">
      <c r="A47" s="88">
        <v>8</v>
      </c>
      <c r="B47" s="88" t="s">
        <v>382</v>
      </c>
      <c r="C47" s="88">
        <v>6</v>
      </c>
      <c r="D47" s="168">
        <v>0.3</v>
      </c>
      <c r="E47" s="88"/>
      <c r="F47" s="88"/>
      <c r="G47" s="88"/>
      <c r="H47" s="88"/>
    </row>
    <row r="48" spans="1:8" ht="15">
      <c r="A48" s="88">
        <v>9</v>
      </c>
      <c r="B48" s="88" t="s">
        <v>364</v>
      </c>
      <c r="C48" s="88">
        <v>7</v>
      </c>
      <c r="D48" s="168">
        <v>0.3</v>
      </c>
      <c r="E48" s="88"/>
      <c r="F48" s="88"/>
      <c r="G48" s="88"/>
      <c r="H48" s="88"/>
    </row>
    <row r="49" spans="1:8" ht="15">
      <c r="A49" s="88">
        <v>10</v>
      </c>
      <c r="B49" s="88" t="s">
        <v>307</v>
      </c>
      <c r="C49" s="88">
        <v>8</v>
      </c>
      <c r="D49" s="168">
        <v>0.3</v>
      </c>
      <c r="E49" s="88"/>
      <c r="F49" s="88"/>
      <c r="G49" s="88"/>
      <c r="H49" s="88"/>
    </row>
    <row r="50" spans="1:8" ht="15">
      <c r="A50" s="88">
        <v>11</v>
      </c>
      <c r="B50" s="88" t="s">
        <v>305</v>
      </c>
      <c r="C50" s="169" t="s">
        <v>383</v>
      </c>
      <c r="D50" s="168">
        <v>0.3</v>
      </c>
      <c r="E50" s="88"/>
      <c r="F50" s="88"/>
      <c r="G50" s="88"/>
      <c r="H50" s="88"/>
    </row>
    <row r="51" spans="1:8" ht="15">
      <c r="A51" s="88">
        <v>12</v>
      </c>
      <c r="B51" s="88" t="s">
        <v>374</v>
      </c>
      <c r="C51" s="169" t="s">
        <v>384</v>
      </c>
      <c r="D51" s="168">
        <v>0.3</v>
      </c>
      <c r="E51" s="88"/>
      <c r="F51" s="88"/>
      <c r="G51" s="88"/>
      <c r="H51" s="88"/>
    </row>
    <row r="52" spans="1:8" ht="15">
      <c r="A52" s="88">
        <v>13</v>
      </c>
      <c r="B52" s="88" t="s">
        <v>367</v>
      </c>
      <c r="C52" s="88">
        <v>11</v>
      </c>
      <c r="D52" s="168">
        <v>0.15</v>
      </c>
      <c r="E52" s="88"/>
      <c r="F52" s="88"/>
      <c r="G52" s="88"/>
      <c r="H52" s="88"/>
    </row>
    <row r="53" spans="1:8" ht="15">
      <c r="A53" s="166"/>
      <c r="B53" s="165"/>
      <c r="C53" s="165"/>
      <c r="D53" s="230"/>
      <c r="E53" s="165"/>
      <c r="F53" s="165"/>
      <c r="G53" s="165"/>
      <c r="H53" s="231"/>
    </row>
    <row r="54" spans="1:8">
      <c r="A54" s="282" t="s">
        <v>28</v>
      </c>
      <c r="B54" s="283"/>
      <c r="C54" s="283"/>
      <c r="D54" s="283"/>
      <c r="E54" s="283"/>
      <c r="F54" s="283"/>
      <c r="G54" s="283"/>
      <c r="H54" s="284"/>
    </row>
    <row r="55" spans="1:8" ht="25.5">
      <c r="A55" s="14" t="s">
        <v>18</v>
      </c>
      <c r="B55" s="14" t="s">
        <v>26</v>
      </c>
      <c r="C55" s="14" t="s">
        <v>27</v>
      </c>
      <c r="D55" s="14" t="s">
        <v>29</v>
      </c>
      <c r="E55" s="14" t="s">
        <v>24</v>
      </c>
      <c r="F55" s="88"/>
      <c r="G55" s="88"/>
      <c r="H55" s="88"/>
    </row>
    <row r="56" spans="1:8" ht="15">
      <c r="A56" s="88">
        <v>1</v>
      </c>
      <c r="B56" s="88" t="s">
        <v>177</v>
      </c>
      <c r="C56" s="88" t="s">
        <v>10</v>
      </c>
      <c r="D56" s="88">
        <v>1</v>
      </c>
      <c r="E56" s="269" t="s">
        <v>584</v>
      </c>
      <c r="F56" s="88"/>
      <c r="G56" s="88"/>
      <c r="H56" s="88"/>
    </row>
    <row r="57" spans="1:8" ht="15">
      <c r="A57" s="88">
        <v>2</v>
      </c>
      <c r="B57" s="88" t="s">
        <v>178</v>
      </c>
      <c r="C57" s="88" t="s">
        <v>386</v>
      </c>
      <c r="D57" s="88">
        <v>1</v>
      </c>
      <c r="E57" s="269">
        <v>5.8</v>
      </c>
      <c r="F57" s="88"/>
      <c r="G57" s="88"/>
      <c r="H57" s="88"/>
    </row>
    <row r="58" spans="1:8" ht="15">
      <c r="A58" s="88">
        <v>3</v>
      </c>
      <c r="B58" s="88" t="s">
        <v>179</v>
      </c>
      <c r="C58" s="88" t="s">
        <v>387</v>
      </c>
      <c r="D58" s="88">
        <v>1</v>
      </c>
      <c r="E58" s="269" t="s">
        <v>585</v>
      </c>
      <c r="F58" s="88"/>
      <c r="G58" s="88"/>
      <c r="H58" s="88"/>
    </row>
    <row r="59" spans="1:8" ht="15">
      <c r="A59" s="88">
        <v>4</v>
      </c>
      <c r="B59" s="88" t="s">
        <v>388</v>
      </c>
      <c r="C59" s="88" t="s">
        <v>169</v>
      </c>
      <c r="D59" s="88">
        <v>1</v>
      </c>
      <c r="E59" s="269" t="s">
        <v>586</v>
      </c>
      <c r="F59" s="88"/>
      <c r="G59" s="88"/>
      <c r="H59" s="88"/>
    </row>
    <row r="60" spans="1:8" ht="15">
      <c r="A60" s="88">
        <v>5</v>
      </c>
      <c r="B60" s="88" t="s">
        <v>389</v>
      </c>
      <c r="C60" s="88" t="s">
        <v>390</v>
      </c>
      <c r="D60" s="88">
        <v>1</v>
      </c>
      <c r="E60" s="269"/>
      <c r="F60" s="88"/>
      <c r="G60" s="88"/>
      <c r="H60" s="88"/>
    </row>
    <row r="61" spans="1:8" ht="15">
      <c r="A61" s="88">
        <v>6</v>
      </c>
      <c r="B61" s="88" t="s">
        <v>391</v>
      </c>
      <c r="C61" s="88" t="s">
        <v>392</v>
      </c>
      <c r="D61" s="88">
        <v>0.5</v>
      </c>
      <c r="E61" s="269">
        <v>11</v>
      </c>
      <c r="F61" s="88"/>
      <c r="G61" s="88"/>
      <c r="H61" s="88"/>
    </row>
    <row r="62" spans="1:8" ht="15">
      <c r="A62" s="197">
        <v>7</v>
      </c>
      <c r="B62" s="197" t="s">
        <v>356</v>
      </c>
      <c r="C62" s="197" t="s">
        <v>393</v>
      </c>
      <c r="D62" s="88">
        <v>1</v>
      </c>
      <c r="E62" s="269">
        <v>0</v>
      </c>
      <c r="F62" s="88"/>
      <c r="G62" s="88"/>
      <c r="H62" s="88"/>
    </row>
    <row r="63" spans="1:8" ht="15">
      <c r="A63" s="88">
        <v>8</v>
      </c>
      <c r="B63" s="88" t="s">
        <v>394</v>
      </c>
      <c r="C63" s="88" t="s">
        <v>395</v>
      </c>
      <c r="D63" s="88">
        <v>1</v>
      </c>
      <c r="E63" s="270" t="s">
        <v>587</v>
      </c>
      <c r="F63" s="88"/>
      <c r="G63" s="88"/>
      <c r="H63" s="88"/>
    </row>
    <row r="64" spans="1:8" ht="15">
      <c r="A64" s="88">
        <v>9</v>
      </c>
      <c r="B64" s="88" t="s">
        <v>396</v>
      </c>
      <c r="C64" s="88" t="s">
        <v>397</v>
      </c>
      <c r="D64" s="88">
        <v>1</v>
      </c>
      <c r="E64" s="269"/>
      <c r="F64" s="88"/>
      <c r="G64" s="88"/>
      <c r="H64" s="88"/>
    </row>
    <row r="65" spans="1:8" ht="15">
      <c r="A65" s="88">
        <v>10</v>
      </c>
      <c r="B65" s="88" t="s">
        <v>398</v>
      </c>
      <c r="C65" s="88" t="s">
        <v>399</v>
      </c>
      <c r="D65" s="88">
        <v>1</v>
      </c>
      <c r="E65" s="269"/>
      <c r="F65" s="88"/>
      <c r="G65" s="88"/>
      <c r="H65" s="88"/>
    </row>
    <row r="66" spans="1:8" ht="15">
      <c r="A66" s="88">
        <v>11</v>
      </c>
      <c r="B66" s="88" t="s">
        <v>385</v>
      </c>
      <c r="C66" s="88" t="s">
        <v>400</v>
      </c>
      <c r="D66" s="88">
        <v>1</v>
      </c>
      <c r="E66" s="271" t="s">
        <v>588</v>
      </c>
      <c r="F66" s="88"/>
      <c r="G66" s="88"/>
      <c r="H66" s="88"/>
    </row>
    <row r="67" spans="1:8" ht="15">
      <c r="A67" s="88">
        <v>12</v>
      </c>
      <c r="B67" s="88" t="s">
        <v>401</v>
      </c>
      <c r="C67" s="88" t="s">
        <v>299</v>
      </c>
      <c r="D67" s="88">
        <v>0.5</v>
      </c>
      <c r="E67" s="269"/>
      <c r="F67" s="88"/>
      <c r="G67" s="88"/>
      <c r="H67" s="88"/>
    </row>
    <row r="68" spans="1:8" ht="15">
      <c r="A68" s="88">
        <v>13</v>
      </c>
      <c r="B68" s="88" t="s">
        <v>402</v>
      </c>
      <c r="C68" s="88" t="s">
        <v>575</v>
      </c>
      <c r="D68" s="88">
        <v>1.1200000000000001</v>
      </c>
      <c r="E68" s="269"/>
      <c r="F68" s="88"/>
      <c r="G68" s="88"/>
      <c r="H68" s="88"/>
    </row>
    <row r="69" spans="1:8" ht="15">
      <c r="A69" s="88">
        <v>14</v>
      </c>
      <c r="B69" s="88" t="s">
        <v>403</v>
      </c>
      <c r="C69" s="88" t="s">
        <v>575</v>
      </c>
      <c r="D69" s="88">
        <v>1.1200000000000001</v>
      </c>
      <c r="E69" s="269"/>
      <c r="F69" s="88"/>
      <c r="G69" s="88"/>
      <c r="H69" s="88"/>
    </row>
    <row r="70" spans="1:8" ht="15">
      <c r="A70" s="88">
        <v>15</v>
      </c>
      <c r="B70" s="88" t="s">
        <v>404</v>
      </c>
      <c r="C70" s="88" t="s">
        <v>306</v>
      </c>
      <c r="D70" s="88">
        <v>0.5</v>
      </c>
      <c r="E70" s="269"/>
      <c r="F70" s="88"/>
      <c r="G70" s="88"/>
      <c r="H70" s="88"/>
    </row>
    <row r="71" spans="1:8" ht="15">
      <c r="A71" s="88">
        <v>16</v>
      </c>
      <c r="B71" s="88" t="s">
        <v>394</v>
      </c>
      <c r="C71" s="88" t="s">
        <v>405</v>
      </c>
      <c r="D71" s="88">
        <v>0.25</v>
      </c>
      <c r="E71" s="269"/>
      <c r="F71" s="88"/>
      <c r="G71" s="88"/>
      <c r="H71" s="88"/>
    </row>
    <row r="72" spans="1:8" ht="15">
      <c r="A72" s="88">
        <v>17</v>
      </c>
      <c r="B72" s="88" t="s">
        <v>303</v>
      </c>
      <c r="C72" s="88" t="s">
        <v>406</v>
      </c>
      <c r="D72" s="88">
        <v>0.25</v>
      </c>
      <c r="E72" s="269"/>
      <c r="F72" s="88"/>
      <c r="G72" s="88"/>
      <c r="H72" s="88"/>
    </row>
    <row r="73" spans="1:8" ht="15">
      <c r="A73" s="166"/>
      <c r="B73" s="165"/>
      <c r="C73" s="165"/>
      <c r="D73" s="165"/>
      <c r="E73" s="165"/>
      <c r="F73" s="165"/>
      <c r="G73" s="165"/>
      <c r="H73" s="231"/>
    </row>
    <row r="74" spans="1:8" ht="15">
      <c r="A74" s="285" t="s">
        <v>407</v>
      </c>
      <c r="B74" s="286"/>
      <c r="C74" s="286"/>
      <c r="D74" s="286"/>
      <c r="E74" s="286"/>
      <c r="F74" s="286"/>
      <c r="G74" s="286"/>
      <c r="H74" s="287"/>
    </row>
    <row r="75" spans="1:8" ht="25.5">
      <c r="A75" s="14" t="s">
        <v>18</v>
      </c>
      <c r="B75" s="14" t="s">
        <v>26</v>
      </c>
      <c r="C75" s="14" t="s">
        <v>27</v>
      </c>
      <c r="D75" s="14" t="s">
        <v>37</v>
      </c>
      <c r="E75" s="14" t="s">
        <v>38</v>
      </c>
      <c r="F75" s="88"/>
      <c r="G75" s="88"/>
      <c r="H75" s="88"/>
    </row>
    <row r="76" spans="1:8" ht="15">
      <c r="A76" s="88">
        <v>1</v>
      </c>
      <c r="B76" s="88" t="s">
        <v>385</v>
      </c>
      <c r="C76" s="88" t="s">
        <v>408</v>
      </c>
      <c r="D76" s="88">
        <v>101</v>
      </c>
      <c r="E76" s="168">
        <v>0.2</v>
      </c>
      <c r="F76" s="88"/>
      <c r="G76" s="88"/>
      <c r="H76" s="88"/>
    </row>
    <row r="77" spans="1:8" ht="30">
      <c r="A77" s="88">
        <v>2</v>
      </c>
      <c r="B77" s="88" t="s">
        <v>374</v>
      </c>
      <c r="C77" s="11" t="s">
        <v>409</v>
      </c>
      <c r="D77" s="88">
        <v>103</v>
      </c>
      <c r="E77" s="168">
        <v>0.2</v>
      </c>
      <c r="F77" s="88"/>
      <c r="G77" s="88"/>
      <c r="H77" s="88"/>
    </row>
    <row r="78" spans="1:8" ht="15">
      <c r="A78" s="88">
        <v>3</v>
      </c>
      <c r="B78" s="88" t="s">
        <v>364</v>
      </c>
      <c r="C78" s="88" t="s">
        <v>410</v>
      </c>
      <c r="D78" s="88">
        <v>204</v>
      </c>
      <c r="E78" s="168">
        <v>0.2</v>
      </c>
      <c r="F78" s="88"/>
      <c r="G78" s="88"/>
      <c r="H78" s="88"/>
    </row>
    <row r="79" spans="1:8" ht="15">
      <c r="A79" s="88">
        <v>4</v>
      </c>
      <c r="B79" s="88" t="s">
        <v>388</v>
      </c>
      <c r="C79" s="88" t="s">
        <v>411</v>
      </c>
      <c r="D79" s="88">
        <v>205</v>
      </c>
      <c r="E79" s="168">
        <v>0.2</v>
      </c>
      <c r="F79" s="88"/>
      <c r="G79" s="88"/>
      <c r="H79" s="88"/>
    </row>
    <row r="80" spans="1:8" ht="15">
      <c r="A80" s="88">
        <v>5</v>
      </c>
      <c r="B80" s="88" t="s">
        <v>382</v>
      </c>
      <c r="C80" s="88" t="s">
        <v>412</v>
      </c>
      <c r="D80" s="88">
        <v>206</v>
      </c>
      <c r="E80" s="168">
        <v>0.2</v>
      </c>
      <c r="F80" s="88"/>
      <c r="G80" s="88"/>
      <c r="H80" s="88"/>
    </row>
    <row r="81" spans="1:8" ht="15">
      <c r="A81" s="88">
        <v>6</v>
      </c>
      <c r="B81" s="88" t="s">
        <v>413</v>
      </c>
      <c r="C81" s="88" t="s">
        <v>414</v>
      </c>
      <c r="D81" s="88">
        <v>207</v>
      </c>
      <c r="E81" s="168">
        <v>0.2</v>
      </c>
      <c r="F81" s="88"/>
      <c r="G81" s="88"/>
      <c r="H81" s="88"/>
    </row>
    <row r="82" spans="1:8" ht="15">
      <c r="A82" s="170">
        <v>7</v>
      </c>
      <c r="B82" s="170" t="s">
        <v>391</v>
      </c>
      <c r="C82" s="170" t="s">
        <v>392</v>
      </c>
      <c r="D82" s="171" t="s">
        <v>415</v>
      </c>
      <c r="E82" s="168">
        <v>0.2</v>
      </c>
      <c r="F82" s="88"/>
      <c r="G82" s="88"/>
      <c r="H82" s="88"/>
    </row>
    <row r="83" spans="1:8" ht="15">
      <c r="A83" s="170">
        <v>8</v>
      </c>
      <c r="B83" s="170" t="s">
        <v>389</v>
      </c>
      <c r="C83" s="272" t="s">
        <v>589</v>
      </c>
      <c r="D83" s="171" t="s">
        <v>576</v>
      </c>
      <c r="E83" s="168">
        <v>0.2</v>
      </c>
      <c r="F83" s="88"/>
      <c r="G83" s="88"/>
      <c r="H83" s="88"/>
    </row>
    <row r="84" spans="1:8" ht="15">
      <c r="A84" s="288" t="s">
        <v>39</v>
      </c>
      <c r="B84" s="289"/>
      <c r="C84" s="289"/>
      <c r="D84" s="290"/>
      <c r="E84" s="290"/>
      <c r="F84" s="290"/>
      <c r="G84" s="290"/>
      <c r="H84" s="291"/>
    </row>
    <row r="85" spans="1:8" ht="25.5">
      <c r="A85" s="14" t="s">
        <v>18</v>
      </c>
      <c r="B85" s="14" t="s">
        <v>20</v>
      </c>
      <c r="C85" s="14" t="s">
        <v>21</v>
      </c>
      <c r="D85" s="232"/>
      <c r="E85" s="232"/>
      <c r="F85" s="232"/>
      <c r="G85" s="232"/>
      <c r="H85" s="232"/>
    </row>
    <row r="86" spans="1:8" ht="15">
      <c r="A86" s="88">
        <v>1</v>
      </c>
      <c r="B86" s="15" t="s">
        <v>176</v>
      </c>
      <c r="C86" s="88">
        <v>6</v>
      </c>
      <c r="D86" s="232"/>
      <c r="E86" s="232"/>
      <c r="F86" s="232"/>
      <c r="G86" s="232"/>
      <c r="H86" s="232"/>
    </row>
    <row r="87" spans="1:8" ht="15">
      <c r="A87"/>
      <c r="B87"/>
      <c r="C87"/>
      <c r="D87"/>
      <c r="E87"/>
      <c r="F87"/>
      <c r="G87"/>
      <c r="H87"/>
    </row>
  </sheetData>
  <mergeCells count="12">
    <mergeCell ref="A38:H38"/>
    <mergeCell ref="A54:H54"/>
    <mergeCell ref="A74:H74"/>
    <mergeCell ref="A84:H84"/>
    <mergeCell ref="B6:H6"/>
    <mergeCell ref="B8:H8"/>
    <mergeCell ref="B9:H9"/>
    <mergeCell ref="A4:B4"/>
    <mergeCell ref="A2:H2"/>
    <mergeCell ref="B10:H10"/>
    <mergeCell ref="B11:H11"/>
    <mergeCell ref="B12:H12"/>
  </mergeCells>
  <pageMargins left="0.7" right="0.22" top="0.36" bottom="0.34" header="0.3" footer="0.3"/>
  <pageSetup paperSize="9" scale="9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2"/>
  <sheetViews>
    <sheetView topLeftCell="A65" zoomScale="87" zoomScaleNormal="87" workbookViewId="0">
      <selection activeCell="C49" sqref="C49"/>
    </sheetView>
  </sheetViews>
  <sheetFormatPr defaultRowHeight="15"/>
  <cols>
    <col min="1" max="1" width="9.140625" style="85"/>
    <col min="2" max="2" width="21.5703125" customWidth="1"/>
    <col min="3" max="3" width="14.5703125" customWidth="1"/>
    <col min="4" max="4" width="16.140625" customWidth="1"/>
    <col min="5" max="5" width="44" customWidth="1"/>
    <col min="6" max="6" width="16.28515625" customWidth="1"/>
    <col min="7" max="7" width="14.42578125" customWidth="1"/>
    <col min="8" max="8" width="9.85546875" customWidth="1"/>
    <col min="9" max="9" width="20.42578125" customWidth="1"/>
    <col min="10" max="10" width="20.28515625" customWidth="1"/>
    <col min="11" max="11" width="19.140625" customWidth="1"/>
  </cols>
  <sheetData>
    <row r="1" spans="1:17" s="81" customFormat="1" ht="18.75">
      <c r="A1" s="80"/>
      <c r="B1" s="324" t="s">
        <v>572</v>
      </c>
      <c r="C1" s="324"/>
      <c r="D1" s="324"/>
      <c r="E1" s="324"/>
      <c r="F1" s="324"/>
      <c r="G1" s="324"/>
      <c r="H1" s="324"/>
      <c r="I1" s="324"/>
      <c r="J1" s="324"/>
      <c r="K1" s="324"/>
    </row>
    <row r="2" spans="1:17" s="81" customFormat="1" ht="18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7" s="81" customFormat="1" ht="18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7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7" s="101" customFormat="1" ht="71.25" customHeight="1">
      <c r="A5" s="99" t="s">
        <v>109</v>
      </c>
      <c r="B5" s="142" t="s">
        <v>133</v>
      </c>
      <c r="C5" s="142" t="s">
        <v>110</v>
      </c>
      <c r="D5" s="142" t="s">
        <v>111</v>
      </c>
      <c r="E5" s="142" t="s">
        <v>137</v>
      </c>
      <c r="F5" s="142" t="s">
        <v>112</v>
      </c>
      <c r="G5" s="142" t="s">
        <v>113</v>
      </c>
      <c r="H5" s="142" t="s">
        <v>114</v>
      </c>
      <c r="I5" s="142" t="s">
        <v>134</v>
      </c>
      <c r="J5" s="142" t="s">
        <v>135</v>
      </c>
      <c r="K5" s="99" t="s">
        <v>136</v>
      </c>
      <c r="L5" s="100"/>
      <c r="M5" s="100"/>
      <c r="N5" s="100"/>
      <c r="O5" s="100"/>
      <c r="P5" s="100"/>
      <c r="Q5" s="100"/>
    </row>
    <row r="6" spans="1:17" ht="78" customHeight="1">
      <c r="A6" s="113">
        <v>1</v>
      </c>
      <c r="B6" s="122" t="s">
        <v>204</v>
      </c>
      <c r="C6" s="122" t="s">
        <v>205</v>
      </c>
      <c r="D6" s="122" t="s">
        <v>115</v>
      </c>
      <c r="E6" s="122" t="s">
        <v>206</v>
      </c>
      <c r="F6" s="122" t="s">
        <v>207</v>
      </c>
      <c r="G6" s="143">
        <v>23</v>
      </c>
      <c r="H6" s="143">
        <v>23</v>
      </c>
      <c r="I6" s="122" t="s">
        <v>208</v>
      </c>
      <c r="J6" s="151" t="s">
        <v>209</v>
      </c>
      <c r="K6" s="122" t="s">
        <v>310</v>
      </c>
      <c r="L6" s="1"/>
      <c r="M6" s="1"/>
      <c r="N6" s="1"/>
      <c r="O6" s="1"/>
      <c r="P6" s="1"/>
      <c r="Q6" s="1"/>
    </row>
    <row r="7" spans="1:17" ht="60.75" thickBot="1">
      <c r="A7" s="113">
        <v>2</v>
      </c>
      <c r="B7" s="109" t="s">
        <v>210</v>
      </c>
      <c r="C7" s="109" t="s">
        <v>211</v>
      </c>
      <c r="D7" s="109" t="s">
        <v>212</v>
      </c>
      <c r="E7" s="122" t="s">
        <v>213</v>
      </c>
      <c r="F7" s="143">
        <v>0</v>
      </c>
      <c r="G7" s="143">
        <v>21.6</v>
      </c>
      <c r="H7" s="143">
        <v>21.6</v>
      </c>
      <c r="I7" s="143" t="s">
        <v>97</v>
      </c>
      <c r="J7" s="191">
        <v>0</v>
      </c>
      <c r="K7" s="113">
        <v>0</v>
      </c>
      <c r="L7" s="1"/>
      <c r="M7" s="1"/>
      <c r="N7" s="1"/>
      <c r="O7" s="1"/>
      <c r="P7" s="1"/>
      <c r="Q7" s="1"/>
    </row>
    <row r="8" spans="1:17" ht="75.75" thickBot="1">
      <c r="A8" s="113">
        <v>3</v>
      </c>
      <c r="B8" s="114" t="s">
        <v>214</v>
      </c>
      <c r="C8" s="114" t="s">
        <v>215</v>
      </c>
      <c r="D8" s="114" t="s">
        <v>216</v>
      </c>
      <c r="E8" s="114" t="s">
        <v>217</v>
      </c>
      <c r="F8" s="122" t="s">
        <v>218</v>
      </c>
      <c r="G8" s="187">
        <v>19.600000000000001</v>
      </c>
      <c r="H8" s="187">
        <v>19.600000000000001</v>
      </c>
      <c r="I8" s="143" t="s">
        <v>97</v>
      </c>
      <c r="J8" s="151" t="s">
        <v>309</v>
      </c>
      <c r="K8" s="113">
        <v>0</v>
      </c>
      <c r="L8" s="1"/>
      <c r="M8" s="1"/>
      <c r="N8" s="1"/>
      <c r="O8" s="1"/>
      <c r="P8" s="1"/>
      <c r="Q8" s="1"/>
    </row>
    <row r="9" spans="1:17" ht="75.75" thickBot="1">
      <c r="A9" s="113">
        <v>4</v>
      </c>
      <c r="B9" s="109" t="s">
        <v>219</v>
      </c>
      <c r="C9" s="109" t="s">
        <v>220</v>
      </c>
      <c r="D9" s="110" t="s">
        <v>212</v>
      </c>
      <c r="E9" s="125" t="s">
        <v>221</v>
      </c>
      <c r="F9" s="122" t="s">
        <v>222</v>
      </c>
      <c r="G9" s="143">
        <v>9</v>
      </c>
      <c r="H9" s="143">
        <v>9</v>
      </c>
      <c r="I9" s="143" t="s">
        <v>97</v>
      </c>
      <c r="J9" s="191">
        <v>0</v>
      </c>
      <c r="K9" s="113">
        <v>0</v>
      </c>
      <c r="L9" s="1"/>
      <c r="M9" s="1"/>
      <c r="N9" s="1"/>
      <c r="O9" s="1"/>
      <c r="P9" s="1"/>
      <c r="Q9" s="1"/>
    </row>
    <row r="10" spans="1:17" ht="44.25" customHeight="1">
      <c r="A10" s="313">
        <v>5</v>
      </c>
      <c r="B10" s="293" t="s">
        <v>223</v>
      </c>
      <c r="C10" s="293" t="s">
        <v>224</v>
      </c>
      <c r="D10" s="293" t="s">
        <v>212</v>
      </c>
      <c r="E10" s="326" t="s">
        <v>225</v>
      </c>
      <c r="F10" s="296" t="s">
        <v>226</v>
      </c>
      <c r="G10" s="319">
        <v>38</v>
      </c>
      <c r="H10" s="319">
        <v>38</v>
      </c>
      <c r="I10" s="296" t="s">
        <v>315</v>
      </c>
      <c r="J10" s="305" t="s">
        <v>360</v>
      </c>
      <c r="K10" s="296" t="s">
        <v>311</v>
      </c>
      <c r="L10" s="1"/>
      <c r="M10" s="1"/>
      <c r="N10" s="1"/>
      <c r="O10" s="1"/>
      <c r="P10" s="1"/>
      <c r="Q10" s="1"/>
    </row>
    <row r="11" spans="1:17" ht="15.75" thickBot="1">
      <c r="A11" s="322"/>
      <c r="B11" s="294"/>
      <c r="C11" s="294"/>
      <c r="D11" s="294"/>
      <c r="E11" s="315"/>
      <c r="F11" s="297"/>
      <c r="G11" s="320"/>
      <c r="H11" s="320"/>
      <c r="I11" s="297"/>
      <c r="J11" s="306"/>
      <c r="K11" s="297"/>
      <c r="L11" s="1"/>
      <c r="M11" s="1"/>
      <c r="N11" s="1"/>
      <c r="O11" s="1"/>
      <c r="P11" s="1"/>
      <c r="Q11" s="1"/>
    </row>
    <row r="12" spans="1:17" ht="20.25" customHeight="1">
      <c r="A12" s="313">
        <v>6</v>
      </c>
      <c r="B12" s="293" t="s">
        <v>227</v>
      </c>
      <c r="C12" s="293" t="s">
        <v>215</v>
      </c>
      <c r="D12" s="293" t="s">
        <v>212</v>
      </c>
      <c r="E12" s="314" t="s">
        <v>231</v>
      </c>
      <c r="F12" s="296" t="s">
        <v>218</v>
      </c>
      <c r="G12" s="319">
        <v>15</v>
      </c>
      <c r="H12" s="319">
        <v>15</v>
      </c>
      <c r="I12" s="296" t="s">
        <v>316</v>
      </c>
      <c r="J12" s="305" t="s">
        <v>359</v>
      </c>
      <c r="K12" s="296" t="s">
        <v>312</v>
      </c>
      <c r="L12" s="1"/>
      <c r="M12" s="1"/>
      <c r="N12" s="1"/>
      <c r="O12" s="1"/>
      <c r="P12" s="1"/>
      <c r="Q12" s="1"/>
    </row>
    <row r="13" spans="1:17" ht="43.5" customHeight="1" thickBot="1">
      <c r="A13" s="323"/>
      <c r="B13" s="294"/>
      <c r="C13" s="294"/>
      <c r="D13" s="294"/>
      <c r="E13" s="315"/>
      <c r="F13" s="297"/>
      <c r="G13" s="320"/>
      <c r="H13" s="320"/>
      <c r="I13" s="297"/>
      <c r="J13" s="306"/>
      <c r="K13" s="297"/>
      <c r="L13" s="1"/>
      <c r="M13" s="1"/>
      <c r="N13" s="1"/>
      <c r="O13" s="1"/>
      <c r="P13" s="1"/>
      <c r="Q13" s="1"/>
    </row>
    <row r="14" spans="1:17" ht="44.25" customHeight="1">
      <c r="A14" s="313">
        <v>7</v>
      </c>
      <c r="B14" s="293" t="s">
        <v>228</v>
      </c>
      <c r="C14" s="293" t="s">
        <v>215</v>
      </c>
      <c r="D14" s="293" t="s">
        <v>260</v>
      </c>
      <c r="E14" s="314" t="s">
        <v>232</v>
      </c>
      <c r="F14" s="296" t="s">
        <v>218</v>
      </c>
      <c r="G14" s="319">
        <v>2</v>
      </c>
      <c r="H14" s="319">
        <v>2</v>
      </c>
      <c r="I14" s="319" t="s">
        <v>97</v>
      </c>
      <c r="J14" s="305" t="s">
        <v>313</v>
      </c>
      <c r="K14" s="307">
        <v>0</v>
      </c>
      <c r="L14" s="1"/>
      <c r="M14" s="1"/>
      <c r="N14" s="1"/>
      <c r="O14" s="1"/>
      <c r="P14" s="1"/>
      <c r="Q14" s="1"/>
    </row>
    <row r="15" spans="1:17" ht="35.25" customHeight="1" thickBot="1">
      <c r="A15" s="310"/>
      <c r="B15" s="294"/>
      <c r="C15" s="294"/>
      <c r="D15" s="294"/>
      <c r="E15" s="315"/>
      <c r="F15" s="297"/>
      <c r="G15" s="321"/>
      <c r="H15" s="321"/>
      <c r="I15" s="321"/>
      <c r="J15" s="306"/>
      <c r="K15" s="308"/>
    </row>
    <row r="16" spans="1:17" ht="50.25" customHeight="1">
      <c r="A16" s="309">
        <v>8</v>
      </c>
      <c r="B16" s="293" t="s">
        <v>229</v>
      </c>
      <c r="C16" s="293" t="s">
        <v>230</v>
      </c>
      <c r="D16" s="293" t="s">
        <v>212</v>
      </c>
      <c r="E16" s="314" t="s">
        <v>233</v>
      </c>
      <c r="F16" s="124" t="s">
        <v>234</v>
      </c>
      <c r="G16" s="187">
        <v>11</v>
      </c>
      <c r="H16" s="187">
        <v>4</v>
      </c>
      <c r="I16" s="187" t="s">
        <v>97</v>
      </c>
      <c r="J16" s="305" t="s">
        <v>362</v>
      </c>
      <c r="K16" s="117">
        <v>0</v>
      </c>
    </row>
    <row r="17" spans="1:11" ht="38.25" hidden="1" customHeight="1" thickBot="1">
      <c r="A17" s="316"/>
      <c r="B17" s="294"/>
      <c r="C17" s="294"/>
      <c r="D17" s="294"/>
      <c r="E17" s="315"/>
      <c r="F17" s="146"/>
      <c r="G17" s="146"/>
      <c r="H17" s="146"/>
      <c r="I17" s="146"/>
      <c r="J17" s="306"/>
      <c r="K17" s="86"/>
    </row>
    <row r="18" spans="1:11" ht="69.75" customHeight="1" thickBot="1">
      <c r="A18" s="117">
        <v>9</v>
      </c>
      <c r="B18" s="122" t="s">
        <v>168</v>
      </c>
      <c r="C18" s="122" t="s">
        <v>169</v>
      </c>
      <c r="D18" s="122" t="s">
        <v>212</v>
      </c>
      <c r="E18" s="125" t="s">
        <v>171</v>
      </c>
      <c r="F18" s="122" t="s">
        <v>170</v>
      </c>
      <c r="G18" s="143">
        <v>7</v>
      </c>
      <c r="H18" s="143">
        <v>7</v>
      </c>
      <c r="I18" s="143" t="s">
        <v>97</v>
      </c>
      <c r="J18" s="151" t="s">
        <v>361</v>
      </c>
      <c r="K18" s="122"/>
    </row>
    <row r="19" spans="1:11" ht="15.75" hidden="1" thickBot="1">
      <c r="A19" s="102"/>
      <c r="B19" s="325"/>
      <c r="C19" s="325"/>
      <c r="D19" s="325"/>
      <c r="E19" s="325"/>
      <c r="F19" s="325"/>
      <c r="G19" s="146"/>
      <c r="H19" s="146"/>
      <c r="I19" s="146"/>
      <c r="J19" s="146"/>
      <c r="K19" s="86"/>
    </row>
    <row r="20" spans="1:11" ht="83.25" customHeight="1" thickBot="1">
      <c r="A20" s="309">
        <v>10</v>
      </c>
      <c r="B20" s="295" t="s">
        <v>235</v>
      </c>
      <c r="C20" s="295" t="s">
        <v>236</v>
      </c>
      <c r="D20" s="295" t="s">
        <v>212</v>
      </c>
      <c r="E20" s="311" t="s">
        <v>242</v>
      </c>
      <c r="F20" s="301" t="s">
        <v>237</v>
      </c>
      <c r="G20" s="303">
        <v>32</v>
      </c>
      <c r="H20" s="303">
        <v>32</v>
      </c>
      <c r="I20" s="305" t="s">
        <v>317</v>
      </c>
      <c r="J20" s="305" t="s">
        <v>418</v>
      </c>
      <c r="K20" s="317" t="s">
        <v>314</v>
      </c>
    </row>
    <row r="21" spans="1:11" ht="3.75" hidden="1" customHeight="1" thickBot="1">
      <c r="A21" s="310"/>
      <c r="B21" s="294"/>
      <c r="C21" s="294"/>
      <c r="D21" s="294"/>
      <c r="E21" s="312"/>
      <c r="F21" s="302"/>
      <c r="G21" s="304"/>
      <c r="H21" s="304"/>
      <c r="I21" s="306"/>
      <c r="J21" s="306"/>
      <c r="K21" s="318"/>
    </row>
    <row r="22" spans="1:11" ht="34.5" customHeight="1" thickBot="1">
      <c r="A22" s="117">
        <v>11</v>
      </c>
      <c r="B22" s="293" t="s">
        <v>201</v>
      </c>
      <c r="C22" s="293" t="s">
        <v>238</v>
      </c>
      <c r="D22" s="293" t="s">
        <v>212</v>
      </c>
      <c r="E22" s="118" t="s">
        <v>243</v>
      </c>
      <c r="F22" s="139" t="s">
        <v>334</v>
      </c>
      <c r="G22" s="187">
        <v>0</v>
      </c>
      <c r="H22" s="187">
        <v>0</v>
      </c>
      <c r="I22" s="187" t="s">
        <v>97</v>
      </c>
      <c r="J22" s="187">
        <v>0</v>
      </c>
      <c r="K22" s="113">
        <v>0</v>
      </c>
    </row>
    <row r="23" spans="1:11" ht="1.5" hidden="1" customHeight="1" thickBot="1">
      <c r="A23" s="102"/>
      <c r="B23" s="294"/>
      <c r="C23" s="294"/>
      <c r="D23" s="294"/>
      <c r="E23" s="108" t="s">
        <v>239</v>
      </c>
      <c r="F23" s="146"/>
      <c r="G23" s="146"/>
      <c r="H23" s="146"/>
      <c r="I23" s="146"/>
      <c r="J23" s="146"/>
      <c r="K23" s="86"/>
    </row>
    <row r="24" spans="1:11" ht="64.5" customHeight="1">
      <c r="A24" s="119">
        <v>12</v>
      </c>
      <c r="B24" s="293" t="s">
        <v>240</v>
      </c>
      <c r="C24" s="293" t="s">
        <v>211</v>
      </c>
      <c r="D24" s="293" t="s">
        <v>216</v>
      </c>
      <c r="E24" s="118" t="s">
        <v>244</v>
      </c>
      <c r="F24" s="122" t="s">
        <v>157</v>
      </c>
      <c r="G24" s="187">
        <v>28.6</v>
      </c>
      <c r="H24" s="187">
        <v>28.6</v>
      </c>
      <c r="I24" s="182" t="s">
        <v>420</v>
      </c>
      <c r="J24" s="296" t="s">
        <v>421</v>
      </c>
      <c r="K24" s="151" t="s">
        <v>318</v>
      </c>
    </row>
    <row r="25" spans="1:11" ht="15.75" hidden="1" customHeight="1" thickBot="1">
      <c r="A25" s="89"/>
      <c r="B25" s="294"/>
      <c r="C25" s="294"/>
      <c r="D25" s="294"/>
      <c r="E25" s="108" t="s">
        <v>241</v>
      </c>
      <c r="F25" s="146"/>
      <c r="G25" s="146"/>
      <c r="H25" s="146"/>
      <c r="I25" s="146"/>
      <c r="J25" s="297"/>
      <c r="K25" s="88"/>
    </row>
    <row r="26" spans="1:11" ht="60">
      <c r="A26" s="113">
        <v>13</v>
      </c>
      <c r="B26" s="122" t="s">
        <v>165</v>
      </c>
      <c r="C26" s="122" t="s">
        <v>166</v>
      </c>
      <c r="D26" s="122" t="s">
        <v>115</v>
      </c>
      <c r="E26" s="125" t="s">
        <v>245</v>
      </c>
      <c r="F26" s="122" t="s">
        <v>162</v>
      </c>
      <c r="G26" s="143">
        <v>27</v>
      </c>
      <c r="H26" s="143">
        <v>27</v>
      </c>
      <c r="I26" s="122" t="s">
        <v>167</v>
      </c>
      <c r="J26" s="151" t="s">
        <v>324</v>
      </c>
      <c r="K26" s="122" t="s">
        <v>322</v>
      </c>
    </row>
    <row r="27" spans="1:11" ht="81" customHeight="1" thickBot="1">
      <c r="A27" s="113">
        <v>14</v>
      </c>
      <c r="B27" s="298" t="s">
        <v>246</v>
      </c>
      <c r="C27" s="298" t="s">
        <v>247</v>
      </c>
      <c r="D27" s="299" t="s">
        <v>212</v>
      </c>
      <c r="E27" s="116" t="s">
        <v>248</v>
      </c>
      <c r="F27" s="122" t="s">
        <v>226</v>
      </c>
      <c r="G27" s="143">
        <v>23</v>
      </c>
      <c r="H27" s="143">
        <v>23</v>
      </c>
      <c r="I27" s="122" t="s">
        <v>319</v>
      </c>
      <c r="J27" s="122" t="s">
        <v>320</v>
      </c>
      <c r="K27" s="122" t="s">
        <v>573</v>
      </c>
    </row>
    <row r="28" spans="1:11" ht="20.25" hidden="1" customHeight="1" thickBot="1">
      <c r="A28" s="8"/>
      <c r="B28" s="294"/>
      <c r="C28" s="294"/>
      <c r="D28" s="300"/>
      <c r="E28" s="108"/>
      <c r="F28" s="125"/>
      <c r="G28" s="125"/>
      <c r="H28" s="125"/>
      <c r="I28" s="125"/>
      <c r="J28" s="145"/>
      <c r="K28" s="125"/>
    </row>
    <row r="29" spans="1:11" ht="45" customHeight="1" thickBot="1">
      <c r="A29" s="113">
        <v>15</v>
      </c>
      <c r="B29" s="293" t="s">
        <v>249</v>
      </c>
      <c r="C29" s="293" t="s">
        <v>250</v>
      </c>
      <c r="D29" s="120" t="s">
        <v>212</v>
      </c>
      <c r="E29" s="121" t="s">
        <v>253</v>
      </c>
      <c r="F29" s="122" t="s">
        <v>162</v>
      </c>
      <c r="G29" s="143">
        <v>34</v>
      </c>
      <c r="H29" s="143">
        <v>34</v>
      </c>
      <c r="I29" s="122" t="s">
        <v>321</v>
      </c>
      <c r="J29" s="151" t="s">
        <v>325</v>
      </c>
      <c r="K29" s="122" t="s">
        <v>323</v>
      </c>
    </row>
    <row r="30" spans="1:11" ht="15.75" hidden="1" thickBot="1">
      <c r="A30" s="8"/>
      <c r="B30" s="294"/>
      <c r="C30" s="294"/>
      <c r="D30" s="108" t="s">
        <v>251</v>
      </c>
      <c r="E30" s="108" t="s">
        <v>252</v>
      </c>
      <c r="F30" s="125"/>
      <c r="G30" s="125"/>
      <c r="H30" s="125"/>
      <c r="I30" s="125"/>
      <c r="J30" s="145"/>
      <c r="K30" s="125"/>
    </row>
    <row r="31" spans="1:11" ht="105">
      <c r="A31" s="113">
        <v>16</v>
      </c>
      <c r="B31" s="185" t="s">
        <v>256</v>
      </c>
      <c r="C31" s="185" t="s">
        <v>424</v>
      </c>
      <c r="D31" s="185" t="s">
        <v>212</v>
      </c>
      <c r="E31" s="139" t="s">
        <v>425</v>
      </c>
      <c r="F31" s="157" t="s">
        <v>257</v>
      </c>
      <c r="G31" s="187">
        <v>32</v>
      </c>
      <c r="H31" s="187">
        <v>32</v>
      </c>
      <c r="I31" s="112" t="s">
        <v>428</v>
      </c>
      <c r="J31" s="157" t="s">
        <v>426</v>
      </c>
      <c r="K31" s="122" t="s">
        <v>427</v>
      </c>
    </row>
    <row r="32" spans="1:11" ht="75.75" customHeight="1">
      <c r="A32" s="113">
        <v>17</v>
      </c>
      <c r="B32" s="122" t="s">
        <v>254</v>
      </c>
      <c r="C32" s="112" t="s">
        <v>215</v>
      </c>
      <c r="D32" s="122" t="s">
        <v>255</v>
      </c>
      <c r="E32" s="122" t="s">
        <v>258</v>
      </c>
      <c r="F32" s="296" t="s">
        <v>218</v>
      </c>
      <c r="G32" s="143">
        <v>4.1100000000000003</v>
      </c>
      <c r="H32" s="143">
        <v>4.1100000000000003</v>
      </c>
      <c r="I32" s="143" t="s">
        <v>97</v>
      </c>
      <c r="J32" s="296" t="s">
        <v>431</v>
      </c>
      <c r="K32" s="113">
        <v>0</v>
      </c>
    </row>
    <row r="33" spans="1:11" ht="89.25" hidden="1" customHeight="1">
      <c r="A33" s="119">
        <v>17</v>
      </c>
      <c r="B33" s="144" t="s">
        <v>256</v>
      </c>
      <c r="C33" s="112" t="s">
        <v>257</v>
      </c>
      <c r="D33" s="124" t="s">
        <v>212</v>
      </c>
      <c r="E33" s="125" t="s">
        <v>262</v>
      </c>
      <c r="F33" s="297"/>
      <c r="G33" s="124">
        <v>32</v>
      </c>
      <c r="H33" s="124">
        <v>32</v>
      </c>
      <c r="I33" s="124" t="s">
        <v>326</v>
      </c>
      <c r="J33" s="297"/>
      <c r="K33" s="88"/>
    </row>
    <row r="34" spans="1:11" ht="83.25" customHeight="1">
      <c r="A34" s="119">
        <v>18</v>
      </c>
      <c r="B34" s="122" t="s">
        <v>190</v>
      </c>
      <c r="C34" s="122" t="s">
        <v>259</v>
      </c>
      <c r="D34" s="122" t="s">
        <v>260</v>
      </c>
      <c r="E34" s="123" t="s">
        <v>261</v>
      </c>
      <c r="F34" s="122" t="s">
        <v>335</v>
      </c>
      <c r="G34" s="192">
        <v>18.600000000000001</v>
      </c>
      <c r="H34" s="189">
        <v>10</v>
      </c>
      <c r="I34" s="187" t="s">
        <v>97</v>
      </c>
      <c r="J34" s="187">
        <v>0</v>
      </c>
      <c r="K34" s="119">
        <v>0</v>
      </c>
    </row>
    <row r="35" spans="1:11" ht="75">
      <c r="A35" s="119">
        <v>19</v>
      </c>
      <c r="B35" s="122" t="s">
        <v>263</v>
      </c>
      <c r="C35" s="122" t="s">
        <v>264</v>
      </c>
      <c r="D35" s="124" t="s">
        <v>212</v>
      </c>
      <c r="E35" s="122" t="s">
        <v>265</v>
      </c>
      <c r="F35" s="124" t="s">
        <v>266</v>
      </c>
      <c r="G35" s="187">
        <v>1</v>
      </c>
      <c r="H35" s="187">
        <v>1</v>
      </c>
      <c r="I35" s="187" t="s">
        <v>97</v>
      </c>
      <c r="J35" s="151" t="s">
        <v>330</v>
      </c>
      <c r="K35" s="119">
        <v>0</v>
      </c>
    </row>
    <row r="36" spans="1:11" ht="60">
      <c r="A36" s="119">
        <v>20</v>
      </c>
      <c r="B36" s="122" t="s">
        <v>267</v>
      </c>
      <c r="C36" s="122" t="s">
        <v>215</v>
      </c>
      <c r="D36" s="124" t="s">
        <v>212</v>
      </c>
      <c r="E36" s="112" t="s">
        <v>268</v>
      </c>
      <c r="F36" s="122" t="s">
        <v>218</v>
      </c>
      <c r="G36" s="187">
        <v>2</v>
      </c>
      <c r="H36" s="187">
        <v>2</v>
      </c>
      <c r="I36" s="187" t="s">
        <v>97</v>
      </c>
      <c r="J36" s="151" t="s">
        <v>328</v>
      </c>
      <c r="K36" s="119">
        <v>0</v>
      </c>
    </row>
    <row r="37" spans="1:11" ht="60">
      <c r="A37" s="119">
        <v>21</v>
      </c>
      <c r="B37" s="148" t="s">
        <v>172</v>
      </c>
      <c r="C37" s="122" t="s">
        <v>173</v>
      </c>
      <c r="D37" s="149" t="s">
        <v>174</v>
      </c>
      <c r="E37" s="122" t="s">
        <v>202</v>
      </c>
      <c r="F37" s="149" t="s">
        <v>200</v>
      </c>
      <c r="G37" s="143" t="s">
        <v>175</v>
      </c>
      <c r="H37" s="193" t="s">
        <v>175</v>
      </c>
      <c r="I37" s="187" t="s">
        <v>97</v>
      </c>
      <c r="J37" s="151" t="s">
        <v>327</v>
      </c>
      <c r="K37" s="194">
        <v>0</v>
      </c>
    </row>
    <row r="38" spans="1:11" ht="75">
      <c r="A38" s="119">
        <v>22</v>
      </c>
      <c r="B38" s="122" t="s">
        <v>269</v>
      </c>
      <c r="C38" s="112" t="s">
        <v>215</v>
      </c>
      <c r="D38" s="124" t="s">
        <v>212</v>
      </c>
      <c r="E38" s="112" t="s">
        <v>270</v>
      </c>
      <c r="F38" s="122" t="s">
        <v>336</v>
      </c>
      <c r="G38" s="195" t="s">
        <v>271</v>
      </c>
      <c r="H38" s="187" t="s">
        <v>271</v>
      </c>
      <c r="I38" s="187" t="s">
        <v>97</v>
      </c>
      <c r="J38" s="151" t="s">
        <v>329</v>
      </c>
      <c r="K38" s="119">
        <v>0</v>
      </c>
    </row>
    <row r="39" spans="1:11" ht="75">
      <c r="A39" s="119">
        <v>23</v>
      </c>
      <c r="B39" s="122" t="s">
        <v>272</v>
      </c>
      <c r="C39" s="124" t="s">
        <v>273</v>
      </c>
      <c r="D39" s="124" t="s">
        <v>212</v>
      </c>
      <c r="E39" s="112" t="s">
        <v>274</v>
      </c>
      <c r="F39" s="122" t="s">
        <v>337</v>
      </c>
      <c r="G39" s="187">
        <v>13.7</v>
      </c>
      <c r="H39" s="187">
        <v>4.7</v>
      </c>
      <c r="I39" s="187" t="s">
        <v>97</v>
      </c>
      <c r="J39" s="151" t="s">
        <v>422</v>
      </c>
      <c r="K39" s="119">
        <v>0</v>
      </c>
    </row>
    <row r="40" spans="1:11" ht="75">
      <c r="A40" s="119">
        <v>24</v>
      </c>
      <c r="B40" s="122" t="s">
        <v>275</v>
      </c>
      <c r="C40" s="112" t="s">
        <v>276</v>
      </c>
      <c r="D40" s="124" t="s">
        <v>212</v>
      </c>
      <c r="E40" s="122" t="s">
        <v>279</v>
      </c>
      <c r="F40" s="122" t="s">
        <v>430</v>
      </c>
      <c r="G40" s="187">
        <v>32</v>
      </c>
      <c r="H40" s="187">
        <v>32</v>
      </c>
      <c r="I40" s="187" t="s">
        <v>277</v>
      </c>
      <c r="J40" s="151" t="s">
        <v>358</v>
      </c>
      <c r="K40" s="88"/>
    </row>
    <row r="41" spans="1:11" ht="60">
      <c r="A41" s="119">
        <v>25</v>
      </c>
      <c r="B41" s="122" t="s">
        <v>158</v>
      </c>
      <c r="C41" s="122" t="s">
        <v>159</v>
      </c>
      <c r="D41" s="122" t="s">
        <v>115</v>
      </c>
      <c r="E41" s="122" t="s">
        <v>161</v>
      </c>
      <c r="F41" s="122" t="s">
        <v>162</v>
      </c>
      <c r="G41" s="143">
        <v>39</v>
      </c>
      <c r="H41" s="143">
        <v>39</v>
      </c>
      <c r="I41" s="122" t="s">
        <v>163</v>
      </c>
      <c r="J41" s="151" t="s">
        <v>357</v>
      </c>
      <c r="K41" s="122" t="s">
        <v>333</v>
      </c>
    </row>
    <row r="42" spans="1:11" ht="90">
      <c r="A42" s="119">
        <v>26</v>
      </c>
      <c r="B42" s="124" t="s">
        <v>186</v>
      </c>
      <c r="C42" s="122" t="s">
        <v>278</v>
      </c>
      <c r="D42" s="115" t="s">
        <v>216</v>
      </c>
      <c r="E42" s="112" t="s">
        <v>280</v>
      </c>
      <c r="F42" s="122" t="s">
        <v>338</v>
      </c>
      <c r="G42" s="187">
        <v>13</v>
      </c>
      <c r="H42" s="187">
        <v>13</v>
      </c>
      <c r="I42" s="124" t="s">
        <v>96</v>
      </c>
      <c r="J42" s="151" t="s">
        <v>342</v>
      </c>
      <c r="K42" s="122" t="s">
        <v>331</v>
      </c>
    </row>
    <row r="43" spans="1:11" ht="60">
      <c r="A43" s="119">
        <v>27</v>
      </c>
      <c r="B43" s="122" t="s">
        <v>154</v>
      </c>
      <c r="C43" s="122" t="s">
        <v>558</v>
      </c>
      <c r="D43" s="122" t="s">
        <v>115</v>
      </c>
      <c r="E43" s="122" t="s">
        <v>283</v>
      </c>
      <c r="F43" s="122" t="s">
        <v>155</v>
      </c>
      <c r="G43" s="143">
        <v>38</v>
      </c>
      <c r="H43" s="143">
        <v>38</v>
      </c>
      <c r="I43" s="122" t="s">
        <v>156</v>
      </c>
      <c r="J43" s="151" t="s">
        <v>332</v>
      </c>
      <c r="K43" s="122" t="s">
        <v>331</v>
      </c>
    </row>
    <row r="44" spans="1:11" ht="75">
      <c r="A44" s="119">
        <v>28</v>
      </c>
      <c r="B44" s="122" t="s">
        <v>281</v>
      </c>
      <c r="C44" s="122" t="s">
        <v>343</v>
      </c>
      <c r="D44" s="124" t="s">
        <v>212</v>
      </c>
      <c r="E44" s="122" t="s">
        <v>284</v>
      </c>
      <c r="F44" s="112" t="s">
        <v>282</v>
      </c>
      <c r="G44" s="187">
        <v>17</v>
      </c>
      <c r="H44" s="187">
        <v>17</v>
      </c>
      <c r="I44" s="122" t="s">
        <v>432</v>
      </c>
      <c r="J44" s="122" t="s">
        <v>563</v>
      </c>
      <c r="K44" s="122" t="s">
        <v>344</v>
      </c>
    </row>
    <row r="45" spans="1:11" ht="45">
      <c r="A45" s="119">
        <v>29</v>
      </c>
      <c r="B45" s="125" t="s">
        <v>285</v>
      </c>
      <c r="C45" s="112" t="s">
        <v>286</v>
      </c>
      <c r="D45" s="122" t="s">
        <v>260</v>
      </c>
      <c r="E45" s="112" t="s">
        <v>288</v>
      </c>
      <c r="F45" s="124" t="s">
        <v>287</v>
      </c>
      <c r="G45" s="187" t="s">
        <v>289</v>
      </c>
      <c r="H45" s="187" t="s">
        <v>289</v>
      </c>
      <c r="I45" s="187" t="s">
        <v>97</v>
      </c>
      <c r="J45" s="151" t="s">
        <v>349</v>
      </c>
      <c r="K45" s="119">
        <v>0</v>
      </c>
    </row>
    <row r="46" spans="1:11" ht="60">
      <c r="A46" s="119">
        <v>30</v>
      </c>
      <c r="B46" s="122" t="s">
        <v>290</v>
      </c>
      <c r="C46" s="122" t="s">
        <v>286</v>
      </c>
      <c r="D46" s="124" t="s">
        <v>212</v>
      </c>
      <c r="E46" s="122" t="s">
        <v>291</v>
      </c>
      <c r="F46" s="124" t="s">
        <v>287</v>
      </c>
      <c r="G46" s="187">
        <v>7.3</v>
      </c>
      <c r="H46" s="187">
        <v>7.3</v>
      </c>
      <c r="I46" s="150" t="s">
        <v>348</v>
      </c>
      <c r="J46" s="122" t="s">
        <v>423</v>
      </c>
      <c r="K46" s="124" t="s">
        <v>566</v>
      </c>
    </row>
    <row r="47" spans="1:11">
      <c r="A47" s="330" t="s">
        <v>552</v>
      </c>
      <c r="B47" s="331"/>
      <c r="C47" s="331"/>
      <c r="D47" s="331"/>
      <c r="E47" s="331"/>
      <c r="F47" s="331"/>
      <c r="G47" s="331"/>
      <c r="H47" s="331"/>
      <c r="I47" s="331"/>
      <c r="J47" s="331"/>
      <c r="K47" s="332"/>
    </row>
    <row r="48" spans="1:11" ht="75">
      <c r="A48" s="119">
        <v>31</v>
      </c>
      <c r="B48" s="215" t="s">
        <v>292</v>
      </c>
      <c r="C48" s="153" t="s">
        <v>293</v>
      </c>
      <c r="D48" s="124" t="s">
        <v>212</v>
      </c>
      <c r="E48" s="122" t="s">
        <v>294</v>
      </c>
      <c r="F48" s="153" t="s">
        <v>339</v>
      </c>
      <c r="G48" s="190">
        <v>28</v>
      </c>
      <c r="H48" s="190">
        <v>28</v>
      </c>
      <c r="I48" s="154" t="s">
        <v>347</v>
      </c>
      <c r="J48" s="151" t="s">
        <v>350</v>
      </c>
      <c r="K48" s="122" t="s">
        <v>345</v>
      </c>
    </row>
    <row r="49" spans="1:11" ht="75">
      <c r="A49" s="119">
        <v>32</v>
      </c>
      <c r="B49" s="216" t="s">
        <v>295</v>
      </c>
      <c r="C49" s="122" t="s">
        <v>296</v>
      </c>
      <c r="D49" s="122" t="s">
        <v>212</v>
      </c>
      <c r="E49" s="122" t="s">
        <v>297</v>
      </c>
      <c r="F49" s="122" t="s">
        <v>340</v>
      </c>
      <c r="G49" s="143">
        <v>13</v>
      </c>
      <c r="H49" s="143">
        <v>13</v>
      </c>
      <c r="I49" s="147" t="s">
        <v>353</v>
      </c>
      <c r="J49" s="122" t="s">
        <v>433</v>
      </c>
      <c r="K49" s="122" t="s">
        <v>352</v>
      </c>
    </row>
    <row r="50" spans="1:11" ht="75">
      <c r="A50" s="119">
        <v>33</v>
      </c>
      <c r="B50" s="216" t="s">
        <v>298</v>
      </c>
      <c r="C50" s="124" t="s">
        <v>299</v>
      </c>
      <c r="D50" s="124" t="s">
        <v>212</v>
      </c>
      <c r="E50" s="125" t="s">
        <v>300</v>
      </c>
      <c r="F50" s="124" t="s">
        <v>341</v>
      </c>
      <c r="G50" s="196" t="s">
        <v>301</v>
      </c>
      <c r="H50" s="143" t="s">
        <v>301</v>
      </c>
      <c r="I50" s="156" t="s">
        <v>346</v>
      </c>
      <c r="J50" s="151" t="s">
        <v>351</v>
      </c>
      <c r="K50" s="220" t="s">
        <v>567</v>
      </c>
    </row>
    <row r="51" spans="1:11" ht="65.25" customHeight="1">
      <c r="A51" s="273">
        <v>34</v>
      </c>
      <c r="B51" s="216" t="s">
        <v>553</v>
      </c>
      <c r="C51" s="151" t="s">
        <v>568</v>
      </c>
      <c r="D51" s="182" t="s">
        <v>212</v>
      </c>
      <c r="E51" s="222" t="s">
        <v>571</v>
      </c>
      <c r="F51" s="124" t="s">
        <v>554</v>
      </c>
      <c r="G51" s="196">
        <v>36</v>
      </c>
      <c r="H51" s="143">
        <v>25</v>
      </c>
      <c r="I51" s="156" t="s">
        <v>569</v>
      </c>
      <c r="J51" s="151" t="s">
        <v>574</v>
      </c>
      <c r="K51" s="220" t="s">
        <v>570</v>
      </c>
    </row>
    <row r="52" spans="1:11" ht="60">
      <c r="A52" s="113">
        <v>35</v>
      </c>
      <c r="B52" s="122" t="s">
        <v>495</v>
      </c>
      <c r="C52" s="111" t="s">
        <v>537</v>
      </c>
      <c r="D52" s="203" t="s">
        <v>496</v>
      </c>
      <c r="E52" s="122" t="s">
        <v>539</v>
      </c>
      <c r="F52" s="111" t="s">
        <v>538</v>
      </c>
      <c r="G52" s="204">
        <v>38.9</v>
      </c>
      <c r="H52" s="88"/>
      <c r="I52" s="88"/>
      <c r="J52" s="88"/>
      <c r="K52" s="88"/>
    </row>
    <row r="53" spans="1:11" ht="30">
      <c r="A53" s="113">
        <v>36</v>
      </c>
      <c r="B53" s="122" t="s">
        <v>497</v>
      </c>
      <c r="C53" s="122" t="s">
        <v>498</v>
      </c>
      <c r="D53" s="122" t="s">
        <v>499</v>
      </c>
      <c r="E53" s="122" t="s">
        <v>500</v>
      </c>
      <c r="F53" s="122" t="s">
        <v>498</v>
      </c>
      <c r="G53" s="205">
        <v>5.9</v>
      </c>
      <c r="H53" s="88"/>
      <c r="I53" s="88"/>
      <c r="J53" s="88"/>
      <c r="K53" s="88"/>
    </row>
    <row r="54" spans="1:11" ht="45">
      <c r="A54" s="113">
        <v>37</v>
      </c>
      <c r="B54" s="155" t="s">
        <v>501</v>
      </c>
      <c r="C54" s="206" t="s">
        <v>502</v>
      </c>
      <c r="D54" s="122" t="s">
        <v>503</v>
      </c>
      <c r="E54" s="207" t="s">
        <v>504</v>
      </c>
      <c r="F54" s="208" t="s">
        <v>502</v>
      </c>
      <c r="G54" s="209">
        <v>7</v>
      </c>
      <c r="H54" s="88"/>
      <c r="I54" s="88"/>
      <c r="J54" s="88"/>
      <c r="K54" s="88"/>
    </row>
    <row r="55" spans="1:11" ht="45">
      <c r="A55" s="113">
        <v>38</v>
      </c>
      <c r="B55" s="122" t="s">
        <v>505</v>
      </c>
      <c r="C55" s="122" t="s">
        <v>540</v>
      </c>
      <c r="D55" s="122" t="s">
        <v>506</v>
      </c>
      <c r="E55" s="122"/>
      <c r="F55" s="124"/>
      <c r="G55" s="210" t="s">
        <v>507</v>
      </c>
      <c r="H55" s="88"/>
      <c r="I55" s="88"/>
      <c r="J55" s="88"/>
      <c r="K55" s="88"/>
    </row>
    <row r="56" spans="1:11" ht="30">
      <c r="A56" s="113">
        <v>39</v>
      </c>
      <c r="B56" s="122" t="s">
        <v>508</v>
      </c>
      <c r="C56" s="211" t="s">
        <v>509</v>
      </c>
      <c r="D56" s="122" t="s">
        <v>506</v>
      </c>
      <c r="E56" s="122"/>
      <c r="F56" s="122"/>
      <c r="G56" s="143">
        <v>23.5</v>
      </c>
      <c r="H56" s="88"/>
      <c r="I56" s="88"/>
      <c r="J56" s="88"/>
      <c r="K56" s="88"/>
    </row>
    <row r="57" spans="1:11" ht="30">
      <c r="A57" s="113">
        <v>40</v>
      </c>
      <c r="B57" s="122" t="s">
        <v>510</v>
      </c>
      <c r="C57" s="122" t="s">
        <v>509</v>
      </c>
      <c r="D57" s="122" t="s">
        <v>506</v>
      </c>
      <c r="E57" s="122"/>
      <c r="F57" s="122"/>
      <c r="G57" s="143">
        <v>17.100000000000001</v>
      </c>
      <c r="H57" s="88"/>
      <c r="I57" s="88"/>
      <c r="J57" s="88"/>
      <c r="K57" s="88"/>
    </row>
    <row r="58" spans="1:11" ht="96.75" customHeight="1">
      <c r="A58" s="113">
        <v>41</v>
      </c>
      <c r="B58" s="122" t="s">
        <v>511</v>
      </c>
      <c r="C58" s="122" t="s">
        <v>509</v>
      </c>
      <c r="D58" s="122" t="s">
        <v>506</v>
      </c>
      <c r="E58" s="122"/>
      <c r="F58" s="122"/>
      <c r="G58" s="209">
        <v>2.7</v>
      </c>
      <c r="H58" s="88"/>
      <c r="I58" s="88"/>
      <c r="J58" s="88"/>
      <c r="K58" s="88"/>
    </row>
    <row r="59" spans="1:11" ht="65.25" customHeight="1">
      <c r="A59" s="113">
        <v>42</v>
      </c>
      <c r="B59" s="122" t="s">
        <v>512</v>
      </c>
      <c r="C59" s="122" t="s">
        <v>509</v>
      </c>
      <c r="D59" s="122" t="s">
        <v>506</v>
      </c>
      <c r="E59" s="122"/>
      <c r="F59" s="122"/>
      <c r="G59" s="187">
        <v>10.1</v>
      </c>
      <c r="H59" s="88"/>
      <c r="I59" s="88"/>
      <c r="J59" s="88"/>
      <c r="K59" s="88"/>
    </row>
    <row r="60" spans="1:11" ht="60">
      <c r="A60" s="117">
        <v>43</v>
      </c>
      <c r="B60" s="122" t="s">
        <v>513</v>
      </c>
      <c r="C60" s="122" t="s">
        <v>514</v>
      </c>
      <c r="D60" s="122" t="s">
        <v>496</v>
      </c>
      <c r="E60" s="122" t="s">
        <v>515</v>
      </c>
      <c r="F60" s="212"/>
      <c r="G60" s="143">
        <v>16.3</v>
      </c>
      <c r="H60" s="88"/>
      <c r="I60" s="88"/>
      <c r="J60" s="88"/>
      <c r="K60" s="88"/>
    </row>
    <row r="61" spans="1:11" ht="45">
      <c r="A61" s="117">
        <v>44</v>
      </c>
      <c r="B61" s="122" t="s">
        <v>516</v>
      </c>
      <c r="C61" s="122" t="s">
        <v>559</v>
      </c>
      <c r="D61" s="122" t="s">
        <v>506</v>
      </c>
      <c r="E61" s="122" t="s">
        <v>518</v>
      </c>
      <c r="F61" s="124"/>
      <c r="G61" s="143">
        <v>17.100000000000001</v>
      </c>
      <c r="H61" s="88"/>
      <c r="I61" s="88"/>
      <c r="J61" s="88"/>
      <c r="K61" s="88"/>
    </row>
    <row r="62" spans="1:11" ht="30">
      <c r="A62" s="117">
        <v>45</v>
      </c>
      <c r="B62" s="122" t="s">
        <v>519</v>
      </c>
      <c r="C62" s="211" t="s">
        <v>509</v>
      </c>
      <c r="D62" s="122" t="s">
        <v>506</v>
      </c>
      <c r="E62" s="122"/>
      <c r="F62" s="122"/>
      <c r="G62" s="143" t="s">
        <v>520</v>
      </c>
      <c r="H62" s="88"/>
      <c r="I62" s="88"/>
      <c r="J62" s="88"/>
      <c r="K62" s="88"/>
    </row>
    <row r="63" spans="1:11" ht="30">
      <c r="A63" s="117">
        <v>46</v>
      </c>
      <c r="B63" s="122" t="s">
        <v>521</v>
      </c>
      <c r="C63" s="122" t="s">
        <v>559</v>
      </c>
      <c r="D63" s="122" t="s">
        <v>506</v>
      </c>
      <c r="E63" s="122"/>
      <c r="F63" s="122"/>
      <c r="G63" s="143">
        <v>5</v>
      </c>
      <c r="H63" s="88"/>
      <c r="I63" s="88"/>
      <c r="J63" s="88"/>
      <c r="K63" s="88"/>
    </row>
    <row r="64" spans="1:11" ht="82.5" customHeight="1">
      <c r="A64" s="117">
        <v>47</v>
      </c>
      <c r="B64" s="122" t="s">
        <v>522</v>
      </c>
      <c r="C64" s="124" t="s">
        <v>509</v>
      </c>
      <c r="D64" s="122" t="s">
        <v>523</v>
      </c>
      <c r="E64" s="122"/>
      <c r="F64" s="122"/>
      <c r="G64" s="143">
        <v>7.3</v>
      </c>
      <c r="H64" s="88"/>
      <c r="I64" s="88"/>
      <c r="J64" s="88"/>
      <c r="K64" s="88"/>
    </row>
    <row r="65" spans="1:11" ht="30">
      <c r="A65" s="117">
        <v>48</v>
      </c>
      <c r="B65" s="122" t="s">
        <v>524</v>
      </c>
      <c r="C65" s="122" t="s">
        <v>560</v>
      </c>
      <c r="D65" s="122" t="s">
        <v>506</v>
      </c>
      <c r="E65" s="122"/>
      <c r="F65" s="122"/>
      <c r="G65" s="143">
        <v>9.1</v>
      </c>
      <c r="H65" s="88"/>
      <c r="I65" s="88"/>
      <c r="J65" s="88"/>
      <c r="K65" s="88"/>
    </row>
    <row r="66" spans="1:11" ht="45">
      <c r="A66" s="117">
        <v>49</v>
      </c>
      <c r="B66" s="122" t="s">
        <v>525</v>
      </c>
      <c r="C66" s="122" t="s">
        <v>509</v>
      </c>
      <c r="D66" s="122" t="s">
        <v>496</v>
      </c>
      <c r="E66" s="122" t="s">
        <v>541</v>
      </c>
      <c r="F66" s="122"/>
      <c r="G66" s="143">
        <v>21</v>
      </c>
      <c r="H66" s="88"/>
      <c r="I66" s="88"/>
      <c r="J66" s="88"/>
      <c r="K66" s="88"/>
    </row>
    <row r="67" spans="1:11" ht="28.5" customHeight="1">
      <c r="A67" s="117">
        <v>50</v>
      </c>
      <c r="B67" s="122" t="s">
        <v>526</v>
      </c>
      <c r="C67" s="122" t="s">
        <v>517</v>
      </c>
      <c r="D67" s="122" t="s">
        <v>506</v>
      </c>
      <c r="E67" s="122"/>
      <c r="F67" s="122"/>
      <c r="G67" s="187" t="s">
        <v>527</v>
      </c>
      <c r="H67" s="88"/>
      <c r="I67" s="88"/>
      <c r="J67" s="88"/>
      <c r="K67" s="88"/>
    </row>
    <row r="68" spans="1:11" ht="30">
      <c r="A68" s="213">
        <v>51</v>
      </c>
      <c r="B68" s="122" t="s">
        <v>528</v>
      </c>
      <c r="C68" s="122" t="s">
        <v>509</v>
      </c>
      <c r="D68" s="122" t="s">
        <v>529</v>
      </c>
      <c r="E68" s="122" t="s">
        <v>530</v>
      </c>
      <c r="F68" s="122"/>
      <c r="G68" s="143">
        <v>29.7</v>
      </c>
      <c r="H68" s="88"/>
      <c r="I68" s="88"/>
      <c r="J68" s="88"/>
      <c r="K68" s="88"/>
    </row>
    <row r="69" spans="1:11">
      <c r="A69" s="213">
        <v>52</v>
      </c>
      <c r="B69" s="122" t="s">
        <v>531</v>
      </c>
      <c r="C69" s="122" t="s">
        <v>532</v>
      </c>
      <c r="D69" s="122" t="s">
        <v>506</v>
      </c>
      <c r="E69" s="122"/>
      <c r="F69" s="122"/>
      <c r="G69" s="143">
        <v>31.9</v>
      </c>
      <c r="H69" s="88"/>
      <c r="I69" s="88"/>
      <c r="J69" s="88"/>
      <c r="K69" s="88"/>
    </row>
    <row r="70" spans="1:11" ht="30">
      <c r="A70" s="213">
        <v>53</v>
      </c>
      <c r="B70" s="122" t="s">
        <v>533</v>
      </c>
      <c r="C70" s="122" t="s">
        <v>509</v>
      </c>
      <c r="D70" s="122" t="s">
        <v>506</v>
      </c>
      <c r="E70" s="122"/>
      <c r="F70" s="122"/>
      <c r="G70" s="143" t="s">
        <v>534</v>
      </c>
      <c r="H70" s="88"/>
      <c r="I70" s="88"/>
      <c r="J70" s="88"/>
      <c r="K70" s="88"/>
    </row>
    <row r="71" spans="1:11" ht="30">
      <c r="A71" s="213">
        <v>54</v>
      </c>
      <c r="B71" s="122" t="s">
        <v>535</v>
      </c>
      <c r="C71" s="122" t="s">
        <v>509</v>
      </c>
      <c r="D71" s="122" t="s">
        <v>506</v>
      </c>
      <c r="E71" s="122"/>
      <c r="F71" s="122"/>
      <c r="G71" s="143">
        <v>8.8000000000000007</v>
      </c>
      <c r="H71" s="88"/>
      <c r="I71" s="88"/>
      <c r="J71" s="88"/>
      <c r="K71" s="88"/>
    </row>
    <row r="72" spans="1:11" ht="30">
      <c r="A72" s="213">
        <v>55</v>
      </c>
      <c r="B72" s="122" t="s">
        <v>536</v>
      </c>
      <c r="C72" s="122" t="s">
        <v>509</v>
      </c>
      <c r="D72" s="122" t="s">
        <v>506</v>
      </c>
      <c r="E72" s="122"/>
      <c r="F72" s="122"/>
      <c r="G72" s="143">
        <v>9</v>
      </c>
      <c r="H72" s="88"/>
      <c r="I72" s="88"/>
      <c r="J72" s="88"/>
      <c r="K72" s="88"/>
    </row>
    <row r="73" spans="1:11">
      <c r="C73" s="329" t="s">
        <v>549</v>
      </c>
      <c r="D73" s="329"/>
      <c r="E73" s="329"/>
      <c r="F73" s="329"/>
      <c r="G73" s="329"/>
    </row>
    <row r="74" spans="1:11">
      <c r="C74" s="163"/>
      <c r="D74" s="163"/>
      <c r="E74" s="163"/>
      <c r="F74" s="163"/>
      <c r="G74" s="163"/>
    </row>
    <row r="75" spans="1:11" ht="45">
      <c r="A75" s="89">
        <v>56</v>
      </c>
      <c r="B75" s="218" t="s">
        <v>543</v>
      </c>
      <c r="C75" s="125" t="s">
        <v>561</v>
      </c>
      <c r="D75" s="219" t="s">
        <v>115</v>
      </c>
      <c r="E75" s="125" t="s">
        <v>564</v>
      </c>
      <c r="F75" s="125" t="s">
        <v>544</v>
      </c>
      <c r="G75" s="170">
        <v>10</v>
      </c>
      <c r="H75" s="170">
        <v>10</v>
      </c>
      <c r="I75" s="11" t="s">
        <v>550</v>
      </c>
      <c r="J75" s="122" t="s">
        <v>555</v>
      </c>
      <c r="K75" s="111" t="s">
        <v>556</v>
      </c>
    </row>
    <row r="76" spans="1:11" ht="45">
      <c r="A76" s="89">
        <v>57</v>
      </c>
      <c r="B76" s="125" t="s">
        <v>545</v>
      </c>
      <c r="C76" s="146" t="s">
        <v>400</v>
      </c>
      <c r="D76" s="146" t="s">
        <v>115</v>
      </c>
      <c r="E76" s="125" t="s">
        <v>557</v>
      </c>
      <c r="F76" s="146" t="s">
        <v>400</v>
      </c>
      <c r="G76" s="146">
        <v>3</v>
      </c>
      <c r="H76" s="146">
        <v>3</v>
      </c>
      <c r="I76" s="187" t="s">
        <v>97</v>
      </c>
      <c r="J76" s="146">
        <v>0</v>
      </c>
      <c r="K76" s="88">
        <v>0</v>
      </c>
    </row>
    <row r="77" spans="1:11" ht="60">
      <c r="A77" s="89">
        <v>58</v>
      </c>
      <c r="B77" s="125" t="s">
        <v>546</v>
      </c>
      <c r="C77" s="146" t="s">
        <v>400</v>
      </c>
      <c r="D77" s="146" t="s">
        <v>115</v>
      </c>
      <c r="E77" s="125" t="s">
        <v>565</v>
      </c>
      <c r="F77" s="146" t="s">
        <v>400</v>
      </c>
      <c r="G77" s="146">
        <v>3</v>
      </c>
      <c r="H77" s="146">
        <v>3</v>
      </c>
      <c r="I77" s="187" t="s">
        <v>97</v>
      </c>
      <c r="J77" s="122" t="s">
        <v>562</v>
      </c>
      <c r="K77" s="88">
        <v>0</v>
      </c>
    </row>
    <row r="78" spans="1:11" ht="30">
      <c r="A78" s="89">
        <v>59</v>
      </c>
      <c r="B78" s="125" t="s">
        <v>547</v>
      </c>
      <c r="C78" s="146" t="s">
        <v>548</v>
      </c>
      <c r="D78" s="146" t="s">
        <v>506</v>
      </c>
      <c r="E78" s="146">
        <v>0</v>
      </c>
      <c r="F78" s="146"/>
      <c r="G78" s="221">
        <v>5</v>
      </c>
      <c r="H78" s="146"/>
      <c r="I78" s="146">
        <v>0</v>
      </c>
      <c r="J78" s="146">
        <v>0</v>
      </c>
      <c r="K78" s="88">
        <v>0</v>
      </c>
    </row>
    <row r="80" spans="1:11">
      <c r="C80" s="329" t="s">
        <v>542</v>
      </c>
      <c r="D80" s="329"/>
      <c r="E80" s="329"/>
      <c r="F80" s="329"/>
      <c r="G80" s="329"/>
    </row>
    <row r="81" spans="2:6">
      <c r="B81" s="328"/>
      <c r="C81" s="328"/>
      <c r="D81" s="328"/>
      <c r="E81" s="328"/>
      <c r="F81" s="328"/>
    </row>
    <row r="92" spans="2:6">
      <c r="B92" s="327"/>
      <c r="C92" s="327"/>
      <c r="D92" s="327"/>
      <c r="E92" s="327"/>
      <c r="F92" s="327"/>
    </row>
  </sheetData>
  <mergeCells count="71">
    <mergeCell ref="B92:F92"/>
    <mergeCell ref="J32:J33"/>
    <mergeCell ref="F32:F33"/>
    <mergeCell ref="B81:F81"/>
    <mergeCell ref="C73:G73"/>
    <mergeCell ref="C80:G80"/>
    <mergeCell ref="A47:K47"/>
    <mergeCell ref="B1:K1"/>
    <mergeCell ref="B19:F1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E12:E13"/>
    <mergeCell ref="F12:F13"/>
    <mergeCell ref="J16:J17"/>
    <mergeCell ref="K12:K13"/>
    <mergeCell ref="A10:A11"/>
    <mergeCell ref="B12:B13"/>
    <mergeCell ref="C12:C13"/>
    <mergeCell ref="D12:D13"/>
    <mergeCell ref="A12:A13"/>
    <mergeCell ref="G12:G13"/>
    <mergeCell ref="H12:H13"/>
    <mergeCell ref="I12:I13"/>
    <mergeCell ref="J12:J13"/>
    <mergeCell ref="G14:G15"/>
    <mergeCell ref="H14:H15"/>
    <mergeCell ref="I14:I15"/>
    <mergeCell ref="J14:J15"/>
    <mergeCell ref="K14:K15"/>
    <mergeCell ref="A20:A21"/>
    <mergeCell ref="E20:E21"/>
    <mergeCell ref="A14:A15"/>
    <mergeCell ref="B16:B17"/>
    <mergeCell ref="C16:C17"/>
    <mergeCell ref="D16:D17"/>
    <mergeCell ref="E16:E17"/>
    <mergeCell ref="A16:A17"/>
    <mergeCell ref="B14:B15"/>
    <mergeCell ref="C14:C15"/>
    <mergeCell ref="D14:D15"/>
    <mergeCell ref="E14:E15"/>
    <mergeCell ref="K20:K21"/>
    <mergeCell ref="F14:F15"/>
    <mergeCell ref="J24:J25"/>
    <mergeCell ref="B27:B28"/>
    <mergeCell ref="C27:C28"/>
    <mergeCell ref="D27:D28"/>
    <mergeCell ref="F20:F21"/>
    <mergeCell ref="G20:G21"/>
    <mergeCell ref="H20:H21"/>
    <mergeCell ref="I20:I21"/>
    <mergeCell ref="J20:J21"/>
    <mergeCell ref="B22:B23"/>
    <mergeCell ref="C22:C23"/>
    <mergeCell ref="D22:D23"/>
    <mergeCell ref="B24:B25"/>
    <mergeCell ref="C24:C25"/>
    <mergeCell ref="D24:D25"/>
    <mergeCell ref="B29:B30"/>
    <mergeCell ref="C29:C30"/>
    <mergeCell ref="B20:B21"/>
    <mergeCell ref="C20:C21"/>
    <mergeCell ref="D20:D21"/>
  </mergeCells>
  <pageMargins left="0.22" right="0.16" top="0.74803149606299213" bottom="0.34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D8" sqref="D8"/>
    </sheetView>
  </sheetViews>
  <sheetFormatPr defaultRowHeight="15"/>
  <cols>
    <col min="1" max="1" width="9.140625" style="85"/>
    <col min="3" max="3" width="18.42578125" customWidth="1"/>
    <col min="4" max="4" width="12.42578125" style="85" customWidth="1"/>
    <col min="5" max="5" width="31.5703125" customWidth="1"/>
    <col min="6" max="6" width="14.85546875" style="85" customWidth="1"/>
  </cols>
  <sheetData>
    <row r="1" spans="1:14">
      <c r="A1" s="82"/>
      <c r="B1" s="83"/>
      <c r="C1" s="83"/>
      <c r="D1" s="82"/>
      <c r="E1" s="83"/>
      <c r="F1" s="82"/>
      <c r="G1" s="83"/>
      <c r="H1" s="83"/>
      <c r="I1" s="83"/>
      <c r="J1" s="83"/>
      <c r="K1" s="83"/>
      <c r="L1" s="83"/>
      <c r="M1" s="83"/>
      <c r="N1" s="83"/>
    </row>
    <row r="2" spans="1:14" ht="18">
      <c r="A2" s="333" t="s">
        <v>185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</row>
    <row r="3" spans="1:14">
      <c r="A3" s="82"/>
      <c r="B3" s="83"/>
      <c r="C3" s="83"/>
      <c r="D3" s="82"/>
      <c r="E3" s="83"/>
      <c r="F3" s="82"/>
      <c r="G3" s="83"/>
      <c r="H3" s="83"/>
      <c r="I3" s="83"/>
      <c r="J3" s="83"/>
      <c r="K3" s="83"/>
      <c r="L3" s="83"/>
      <c r="M3" s="83"/>
      <c r="N3" s="83"/>
    </row>
    <row r="4" spans="1:14">
      <c r="A4" s="82"/>
      <c r="B4" s="83"/>
      <c r="C4" s="83"/>
      <c r="D4" s="82"/>
      <c r="E4" s="83"/>
      <c r="F4" s="82"/>
      <c r="G4" s="83"/>
      <c r="H4" s="83"/>
      <c r="I4" s="83"/>
      <c r="J4" s="83"/>
      <c r="K4" s="83"/>
      <c r="L4" s="83"/>
      <c r="M4" s="83"/>
      <c r="N4" s="83"/>
    </row>
    <row r="5" spans="1:14" s="1" customFormat="1" ht="45">
      <c r="A5" s="84" t="s">
        <v>109</v>
      </c>
      <c r="B5" s="10" t="s">
        <v>116</v>
      </c>
      <c r="C5" s="10" t="s">
        <v>117</v>
      </c>
      <c r="D5" s="84" t="s">
        <v>118</v>
      </c>
      <c r="E5" s="10" t="s">
        <v>119</v>
      </c>
      <c r="F5" s="84" t="s">
        <v>120</v>
      </c>
      <c r="G5" s="4"/>
      <c r="H5" s="4"/>
      <c r="I5" s="4"/>
      <c r="J5" s="4"/>
      <c r="K5" s="4"/>
      <c r="L5" s="4"/>
      <c r="M5" s="4"/>
      <c r="N5" s="4"/>
    </row>
    <row r="6" spans="1:14">
      <c r="A6" s="102">
        <v>1</v>
      </c>
      <c r="B6" s="86">
        <v>2</v>
      </c>
      <c r="C6" s="86" t="s">
        <v>302</v>
      </c>
      <c r="D6" s="102">
        <v>24</v>
      </c>
      <c r="E6" s="86" t="s">
        <v>177</v>
      </c>
      <c r="F6" s="102">
        <v>12</v>
      </c>
      <c r="G6" s="83"/>
      <c r="H6" s="83"/>
      <c r="I6" s="83"/>
      <c r="J6" s="83"/>
      <c r="K6" s="83"/>
      <c r="L6" s="83"/>
      <c r="M6" s="83"/>
      <c r="N6" s="83"/>
    </row>
    <row r="7" spans="1:14">
      <c r="A7" s="102"/>
      <c r="B7" s="86"/>
      <c r="C7" s="86"/>
      <c r="D7" s="102"/>
      <c r="E7" s="86" t="s">
        <v>303</v>
      </c>
      <c r="F7" s="102">
        <v>12</v>
      </c>
      <c r="G7" s="83"/>
      <c r="H7" s="83"/>
      <c r="I7" s="83"/>
      <c r="J7" s="83"/>
      <c r="K7" s="83"/>
      <c r="L7" s="83"/>
      <c r="M7" s="83"/>
      <c r="N7" s="83"/>
    </row>
    <row r="8" spans="1:14">
      <c r="A8" s="102">
        <v>2</v>
      </c>
      <c r="B8" s="86">
        <v>6</v>
      </c>
      <c r="C8" s="86" t="s">
        <v>302</v>
      </c>
      <c r="D8" s="102">
        <v>26</v>
      </c>
      <c r="E8" s="86" t="s">
        <v>177</v>
      </c>
      <c r="F8" s="102">
        <v>13</v>
      </c>
      <c r="G8" s="83"/>
      <c r="H8" s="83"/>
      <c r="I8" s="83"/>
      <c r="J8" s="83"/>
      <c r="K8" s="83"/>
      <c r="L8" s="83"/>
      <c r="M8" s="83"/>
      <c r="N8" s="83"/>
    </row>
    <row r="9" spans="1:14">
      <c r="A9" s="102"/>
      <c r="B9" s="86"/>
      <c r="C9" s="86"/>
      <c r="D9" s="102"/>
      <c r="E9" s="86" t="s">
        <v>307</v>
      </c>
      <c r="F9" s="102">
        <v>13</v>
      </c>
      <c r="G9" s="83"/>
      <c r="H9" s="83"/>
      <c r="I9" s="83"/>
      <c r="J9" s="83"/>
      <c r="K9" s="83"/>
      <c r="L9" s="83"/>
      <c r="M9" s="83"/>
      <c r="N9" s="83"/>
    </row>
    <row r="12" spans="1:14">
      <c r="C12" s="328" t="s">
        <v>187</v>
      </c>
      <c r="D12" s="328"/>
      <c r="E12" s="328"/>
      <c r="F12" s="328"/>
      <c r="G12" s="328"/>
      <c r="H12" s="328"/>
    </row>
  </sheetData>
  <mergeCells count="2">
    <mergeCell ref="C12:H12"/>
    <mergeCell ref="A2:N2"/>
  </mergeCells>
  <pageMargins left="0.32" right="0.28000000000000003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D81"/>
  <sheetViews>
    <sheetView tabSelected="1" topLeftCell="A7" workbookViewId="0">
      <selection activeCell="AB39" sqref="AB39"/>
    </sheetView>
  </sheetViews>
  <sheetFormatPr defaultRowHeight="15"/>
  <cols>
    <col min="1" max="1" width="18.5703125" customWidth="1"/>
    <col min="2" max="2" width="12" customWidth="1"/>
    <col min="4" max="4" width="9.140625" style="239"/>
    <col min="5" max="5" width="11.140625" style="94" customWidth="1"/>
    <col min="14" max="14" width="9.140625" style="87"/>
    <col min="15" max="15" width="9.140625" style="239"/>
    <col min="27" max="27" width="9.140625" style="239"/>
    <col min="29" max="29" width="9.140625" style="239"/>
  </cols>
  <sheetData>
    <row r="2" spans="1:30" s="87" customFormat="1">
      <c r="A2" s="340" t="s">
        <v>191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AA2" s="240"/>
      <c r="AC2" s="240"/>
    </row>
    <row r="4" spans="1:30" s="98" customFormat="1" ht="60">
      <c r="A4" s="95" t="s">
        <v>116</v>
      </c>
      <c r="B4" s="96" t="s">
        <v>121</v>
      </c>
      <c r="C4" s="95" t="s">
        <v>122</v>
      </c>
      <c r="D4" s="233" t="s">
        <v>123</v>
      </c>
      <c r="E4" s="95" t="s">
        <v>124</v>
      </c>
      <c r="F4" s="97" t="s">
        <v>192</v>
      </c>
      <c r="G4" s="95" t="s">
        <v>125</v>
      </c>
      <c r="H4" s="97" t="s">
        <v>193</v>
      </c>
      <c r="I4" s="95" t="s">
        <v>194</v>
      </c>
      <c r="J4" s="95" t="s">
        <v>126</v>
      </c>
      <c r="K4" s="97" t="s">
        <v>195</v>
      </c>
      <c r="L4" s="95" t="s">
        <v>127</v>
      </c>
      <c r="M4" s="95" t="s">
        <v>128</v>
      </c>
      <c r="N4" s="97" t="s">
        <v>196</v>
      </c>
      <c r="O4" s="233" t="s">
        <v>129</v>
      </c>
      <c r="P4" s="95" t="s">
        <v>434</v>
      </c>
      <c r="Q4" s="97" t="s">
        <v>435</v>
      </c>
      <c r="R4" s="198" t="s">
        <v>436</v>
      </c>
      <c r="S4" s="97" t="s">
        <v>437</v>
      </c>
      <c r="T4" s="198" t="s">
        <v>438</v>
      </c>
      <c r="U4" s="97" t="s">
        <v>439</v>
      </c>
      <c r="V4" s="198" t="s">
        <v>440</v>
      </c>
      <c r="W4" s="97" t="s">
        <v>441</v>
      </c>
      <c r="X4" s="198" t="s">
        <v>442</v>
      </c>
      <c r="Y4" s="198" t="s">
        <v>443</v>
      </c>
      <c r="Z4" s="97" t="s">
        <v>444</v>
      </c>
      <c r="AA4" s="233" t="s">
        <v>445</v>
      </c>
      <c r="AB4" s="198" t="s">
        <v>446</v>
      </c>
      <c r="AC4" s="233" t="s">
        <v>447</v>
      </c>
      <c r="AD4" s="97" t="s">
        <v>8</v>
      </c>
    </row>
    <row r="5" spans="1:30" s="85" customFormat="1">
      <c r="A5" s="89" t="s">
        <v>130</v>
      </c>
      <c r="B5" s="90"/>
      <c r="C5" s="89">
        <v>22</v>
      </c>
      <c r="D5" s="236">
        <v>22</v>
      </c>
      <c r="E5" s="217">
        <v>15</v>
      </c>
      <c r="F5" s="93">
        <v>15</v>
      </c>
      <c r="G5" s="89">
        <v>24</v>
      </c>
      <c r="H5" s="93">
        <v>21</v>
      </c>
      <c r="I5" s="89">
        <v>25</v>
      </c>
      <c r="J5" s="89">
        <v>24</v>
      </c>
      <c r="K5" s="93">
        <v>22</v>
      </c>
      <c r="L5" s="89">
        <v>15</v>
      </c>
      <c r="M5" s="89">
        <v>17</v>
      </c>
      <c r="N5" s="91">
        <v>32</v>
      </c>
      <c r="O5" s="234">
        <v>101</v>
      </c>
      <c r="P5" s="89">
        <v>18</v>
      </c>
      <c r="Q5" s="89">
        <v>18</v>
      </c>
      <c r="R5" s="91">
        <v>26</v>
      </c>
      <c r="S5" s="89">
        <v>26</v>
      </c>
      <c r="T5" s="89">
        <v>15</v>
      </c>
      <c r="U5" s="89">
        <v>15</v>
      </c>
      <c r="V5" s="89">
        <v>17</v>
      </c>
      <c r="W5" s="89">
        <v>17</v>
      </c>
      <c r="X5" s="89">
        <v>17</v>
      </c>
      <c r="Y5" s="89">
        <v>15</v>
      </c>
      <c r="Z5" s="91">
        <v>32</v>
      </c>
      <c r="AA5" s="234">
        <v>108</v>
      </c>
      <c r="AB5" s="89">
        <v>8</v>
      </c>
      <c r="AC5" s="234">
        <v>8</v>
      </c>
      <c r="AD5" s="91">
        <v>217</v>
      </c>
    </row>
    <row r="6" spans="1:30">
      <c r="A6" s="92" t="s">
        <v>131</v>
      </c>
      <c r="B6" s="11"/>
      <c r="C6" s="341" t="s">
        <v>157</v>
      </c>
      <c r="D6" s="341"/>
      <c r="E6" s="341"/>
      <c r="F6" s="341"/>
      <c r="G6" s="341"/>
      <c r="H6" s="341"/>
      <c r="I6" s="341"/>
      <c r="J6" s="341"/>
      <c r="K6" s="341"/>
      <c r="L6" s="341"/>
      <c r="M6" s="199"/>
      <c r="N6" s="200"/>
      <c r="O6" s="235"/>
      <c r="P6" s="342"/>
      <c r="Q6" s="342"/>
      <c r="R6" s="342"/>
      <c r="S6" s="342"/>
      <c r="T6" s="342"/>
      <c r="U6" s="342"/>
      <c r="V6" s="342"/>
      <c r="W6" s="342"/>
      <c r="X6" s="342"/>
      <c r="Y6" s="199"/>
      <c r="Z6" s="200"/>
      <c r="AA6" s="235"/>
      <c r="AB6" s="199"/>
      <c r="AC6" s="235"/>
      <c r="AD6" s="200"/>
    </row>
    <row r="7" spans="1:30">
      <c r="A7" s="88" t="s">
        <v>132</v>
      </c>
      <c r="B7" s="11"/>
      <c r="C7" s="88"/>
      <c r="D7" s="237"/>
      <c r="E7" s="91"/>
      <c r="F7" s="88"/>
      <c r="G7" s="88"/>
      <c r="H7" s="88"/>
      <c r="I7" s="88"/>
      <c r="J7" s="88"/>
      <c r="K7" s="88"/>
      <c r="L7" s="88"/>
      <c r="M7" s="88"/>
      <c r="N7" s="91"/>
      <c r="O7" s="234"/>
      <c r="P7" s="88"/>
      <c r="Q7" s="88"/>
      <c r="R7" s="91"/>
      <c r="S7" s="88"/>
      <c r="T7" s="88"/>
      <c r="U7" s="88"/>
      <c r="V7" s="88"/>
      <c r="W7" s="88"/>
      <c r="X7" s="88"/>
      <c r="Y7" s="88"/>
      <c r="Z7" s="91"/>
      <c r="AA7" s="234"/>
      <c r="AB7" s="88"/>
      <c r="AC7" s="234"/>
      <c r="AD7" s="91"/>
    </row>
    <row r="8" spans="1:30">
      <c r="A8" s="122" t="s">
        <v>307</v>
      </c>
      <c r="B8" s="11"/>
      <c r="C8" s="89"/>
      <c r="D8" s="241"/>
      <c r="E8" s="91"/>
      <c r="F8" s="88"/>
      <c r="G8" s="88"/>
      <c r="H8" s="88"/>
      <c r="I8" s="88"/>
      <c r="J8" s="88"/>
      <c r="K8" s="92"/>
      <c r="L8" s="88">
        <v>4</v>
      </c>
      <c r="M8" s="88">
        <v>4</v>
      </c>
      <c r="N8" s="91">
        <v>8</v>
      </c>
      <c r="O8" s="234">
        <v>8</v>
      </c>
      <c r="P8" s="89">
        <v>4</v>
      </c>
      <c r="Q8" s="89">
        <v>4</v>
      </c>
      <c r="R8" s="91">
        <v>4</v>
      </c>
      <c r="S8" s="88">
        <v>4</v>
      </c>
      <c r="T8" s="88"/>
      <c r="U8" s="88"/>
      <c r="V8" s="88">
        <v>5</v>
      </c>
      <c r="W8" s="88">
        <v>5</v>
      </c>
      <c r="X8" s="88"/>
      <c r="Y8" s="88"/>
      <c r="Z8" s="91"/>
      <c r="AA8" s="234">
        <v>13</v>
      </c>
      <c r="AB8" s="88"/>
      <c r="AC8" s="234"/>
      <c r="AD8" s="91">
        <v>21</v>
      </c>
    </row>
    <row r="9" spans="1:30">
      <c r="A9" s="122" t="s">
        <v>449</v>
      </c>
      <c r="B9" s="11"/>
      <c r="C9" s="89"/>
      <c r="D9" s="241"/>
      <c r="E9" s="91"/>
      <c r="F9" s="88"/>
      <c r="G9" s="88"/>
      <c r="H9" s="88"/>
      <c r="I9" s="88">
        <v>3</v>
      </c>
      <c r="J9" s="88"/>
      <c r="K9" s="92">
        <v>3</v>
      </c>
      <c r="L9" s="88"/>
      <c r="M9" s="88"/>
      <c r="N9" s="91"/>
      <c r="O9" s="234">
        <v>3</v>
      </c>
      <c r="P9" s="89"/>
      <c r="Q9" s="89"/>
      <c r="R9" s="91"/>
      <c r="S9" s="88"/>
      <c r="T9" s="88">
        <v>5</v>
      </c>
      <c r="U9" s="88">
        <v>5</v>
      </c>
      <c r="V9" s="88"/>
      <c r="W9" s="88"/>
      <c r="X9" s="88">
        <v>5</v>
      </c>
      <c r="Y9" s="88">
        <v>5</v>
      </c>
      <c r="Z9" s="91">
        <v>10</v>
      </c>
      <c r="AA9" s="234">
        <v>15</v>
      </c>
      <c r="AB9" s="88">
        <v>5</v>
      </c>
      <c r="AC9" s="234">
        <v>5</v>
      </c>
      <c r="AD9" s="91">
        <v>23</v>
      </c>
    </row>
    <row r="10" spans="1:30">
      <c r="A10" s="125" t="s">
        <v>303</v>
      </c>
      <c r="B10" s="11"/>
      <c r="C10" s="88"/>
      <c r="D10" s="237"/>
      <c r="E10" s="91"/>
      <c r="F10" s="88"/>
      <c r="G10" s="88">
        <v>3</v>
      </c>
      <c r="H10" s="92">
        <v>3</v>
      </c>
      <c r="I10" s="88"/>
      <c r="J10" s="88">
        <v>3</v>
      </c>
      <c r="K10" s="92">
        <v>3</v>
      </c>
      <c r="L10" s="88"/>
      <c r="M10" s="88"/>
      <c r="N10" s="91"/>
      <c r="O10" s="234">
        <v>6</v>
      </c>
      <c r="P10" s="88"/>
      <c r="Q10" s="88"/>
      <c r="R10" s="91"/>
      <c r="S10" s="88"/>
      <c r="T10" s="88"/>
      <c r="U10" s="88"/>
      <c r="V10" s="88"/>
      <c r="W10" s="88"/>
      <c r="X10" s="88"/>
      <c r="Y10" s="88"/>
      <c r="Z10" s="91"/>
      <c r="AA10" s="234"/>
      <c r="AB10" s="88"/>
      <c r="AC10" s="234"/>
      <c r="AD10" s="91">
        <v>6</v>
      </c>
    </row>
    <row r="11" spans="1:30">
      <c r="A11" s="125" t="s">
        <v>177</v>
      </c>
      <c r="B11" s="11"/>
      <c r="C11" s="88"/>
      <c r="D11" s="237"/>
      <c r="E11" s="217">
        <v>2</v>
      </c>
      <c r="F11" s="92">
        <v>2</v>
      </c>
      <c r="G11" s="88">
        <v>3</v>
      </c>
      <c r="H11" s="92">
        <v>3</v>
      </c>
      <c r="I11" s="88"/>
      <c r="J11" s="88"/>
      <c r="K11" s="92"/>
      <c r="L11" s="88"/>
      <c r="M11" s="88"/>
      <c r="N11" s="91"/>
      <c r="O11" s="234">
        <v>5</v>
      </c>
      <c r="P11" s="88"/>
      <c r="Q11" s="88"/>
      <c r="R11" s="91">
        <v>4</v>
      </c>
      <c r="S11" s="88">
        <v>4</v>
      </c>
      <c r="T11" s="88"/>
      <c r="U11" s="88"/>
      <c r="V11" s="88"/>
      <c r="W11" s="88"/>
      <c r="X11" s="88"/>
      <c r="Y11" s="88"/>
      <c r="Z11" s="91"/>
      <c r="AA11" s="234">
        <v>4</v>
      </c>
      <c r="AB11" s="88"/>
      <c r="AC11" s="234"/>
      <c r="AD11" s="91">
        <v>9</v>
      </c>
    </row>
    <row r="12" spans="1:30">
      <c r="A12" s="125"/>
      <c r="B12" s="11"/>
      <c r="C12" s="334" t="s">
        <v>451</v>
      </c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6"/>
    </row>
    <row r="13" spans="1:30">
      <c r="A13" s="88" t="s">
        <v>367</v>
      </c>
      <c r="B13" s="11"/>
      <c r="C13" s="88"/>
      <c r="D13" s="237"/>
      <c r="E13" s="91"/>
      <c r="F13" s="88"/>
      <c r="G13" s="88"/>
      <c r="H13" s="88"/>
      <c r="I13" s="88"/>
      <c r="J13" s="88"/>
      <c r="K13" s="88"/>
      <c r="L13" s="88"/>
      <c r="M13" s="88"/>
      <c r="N13" s="91"/>
      <c r="O13" s="234"/>
      <c r="P13" s="88"/>
      <c r="Q13" s="88"/>
      <c r="R13" s="91"/>
      <c r="S13" s="88"/>
      <c r="T13" s="88">
        <v>4</v>
      </c>
      <c r="U13" s="88">
        <v>4</v>
      </c>
      <c r="V13" s="88"/>
      <c r="W13" s="88"/>
      <c r="X13" s="88">
        <v>4</v>
      </c>
      <c r="Y13" s="88"/>
      <c r="Z13" s="91">
        <v>4</v>
      </c>
      <c r="AA13" s="234">
        <v>8</v>
      </c>
      <c r="AB13" s="88">
        <v>1</v>
      </c>
      <c r="AC13" s="234">
        <v>1</v>
      </c>
      <c r="AD13" s="91">
        <v>9</v>
      </c>
    </row>
    <row r="14" spans="1:30">
      <c r="A14" s="88" t="s">
        <v>179</v>
      </c>
      <c r="B14" s="11" t="s">
        <v>577</v>
      </c>
      <c r="C14" s="88"/>
      <c r="D14" s="237"/>
      <c r="E14" s="91"/>
      <c r="F14" s="88"/>
      <c r="G14" s="88"/>
      <c r="H14" s="88"/>
      <c r="I14" s="88"/>
      <c r="J14" s="88"/>
      <c r="K14" s="88"/>
      <c r="L14" s="88"/>
      <c r="M14" s="88"/>
      <c r="N14" s="91"/>
      <c r="O14" s="234"/>
      <c r="P14" s="88"/>
      <c r="Q14" s="88"/>
      <c r="R14" s="91">
        <v>3</v>
      </c>
      <c r="S14" s="88">
        <v>3</v>
      </c>
      <c r="T14" s="88"/>
      <c r="U14" s="88"/>
      <c r="V14" s="88"/>
      <c r="W14" s="88"/>
      <c r="X14" s="88"/>
      <c r="Y14" s="88">
        <v>4</v>
      </c>
      <c r="Z14" s="91">
        <v>4</v>
      </c>
      <c r="AA14" s="234">
        <v>7</v>
      </c>
      <c r="AB14" s="88"/>
      <c r="AC14" s="234"/>
      <c r="AD14" s="91">
        <v>7</v>
      </c>
    </row>
    <row r="15" spans="1:30">
      <c r="A15" s="88" t="s">
        <v>178</v>
      </c>
      <c r="B15" s="11"/>
      <c r="C15" s="88"/>
      <c r="D15" s="237"/>
      <c r="E15" s="91"/>
      <c r="F15" s="88"/>
      <c r="G15" s="88"/>
      <c r="H15" s="88"/>
      <c r="I15" s="88"/>
      <c r="J15" s="88"/>
      <c r="K15" s="88"/>
      <c r="L15" s="88"/>
      <c r="M15" s="88"/>
      <c r="N15" s="91"/>
      <c r="O15" s="234"/>
      <c r="P15" s="88">
        <v>3</v>
      </c>
      <c r="Q15" s="88">
        <v>3</v>
      </c>
      <c r="R15" s="91"/>
      <c r="S15" s="88"/>
      <c r="T15" s="88"/>
      <c r="U15" s="88"/>
      <c r="V15" s="88">
        <v>4</v>
      </c>
      <c r="W15" s="88">
        <v>4</v>
      </c>
      <c r="X15" s="88"/>
      <c r="Y15" s="88"/>
      <c r="Z15" s="91"/>
      <c r="AA15" s="234">
        <v>7</v>
      </c>
      <c r="AB15" s="88"/>
      <c r="AC15" s="234"/>
      <c r="AD15" s="91">
        <v>7</v>
      </c>
    </row>
    <row r="16" spans="1:30">
      <c r="A16" s="88"/>
      <c r="B16" s="11"/>
      <c r="C16" s="334" t="s">
        <v>450</v>
      </c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6"/>
    </row>
    <row r="17" spans="1:30">
      <c r="A17" s="88" t="s">
        <v>367</v>
      </c>
      <c r="B17" s="11"/>
      <c r="C17" s="88"/>
      <c r="D17" s="237"/>
      <c r="E17" s="91"/>
      <c r="F17" s="88"/>
      <c r="G17" s="88"/>
      <c r="H17" s="88"/>
      <c r="I17" s="88"/>
      <c r="J17" s="88"/>
      <c r="K17" s="88"/>
      <c r="L17" s="88"/>
      <c r="M17" s="88"/>
      <c r="N17" s="91"/>
      <c r="O17" s="234"/>
      <c r="P17" s="88"/>
      <c r="Q17" s="88"/>
      <c r="R17" s="91"/>
      <c r="S17" s="88"/>
      <c r="T17" s="88">
        <v>2</v>
      </c>
      <c r="U17" s="88">
        <v>2</v>
      </c>
      <c r="V17" s="88">
        <v>4</v>
      </c>
      <c r="W17" s="88">
        <v>4</v>
      </c>
      <c r="X17" s="88"/>
      <c r="Y17" s="88">
        <v>4</v>
      </c>
      <c r="Z17" s="91">
        <v>4</v>
      </c>
      <c r="AA17" s="234">
        <v>8</v>
      </c>
      <c r="AB17" s="88">
        <v>2</v>
      </c>
      <c r="AC17" s="234">
        <v>2</v>
      </c>
      <c r="AD17" s="91">
        <v>10</v>
      </c>
    </row>
    <row r="18" spans="1:30">
      <c r="A18" s="88" t="s">
        <v>179</v>
      </c>
      <c r="B18" s="11"/>
      <c r="C18" s="88"/>
      <c r="D18" s="237"/>
      <c r="E18" s="91"/>
      <c r="F18" s="88"/>
      <c r="G18" s="88"/>
      <c r="H18" s="88"/>
      <c r="I18" s="88"/>
      <c r="J18" s="88"/>
      <c r="K18" s="88"/>
      <c r="L18" s="88"/>
      <c r="M18" s="88"/>
      <c r="N18" s="93"/>
      <c r="O18" s="236"/>
      <c r="P18" s="88"/>
      <c r="Q18" s="88"/>
      <c r="R18" s="91">
        <v>2</v>
      </c>
      <c r="S18" s="88">
        <v>2</v>
      </c>
      <c r="T18" s="88"/>
      <c r="U18" s="88"/>
      <c r="V18" s="88"/>
      <c r="W18" s="88"/>
      <c r="X18" s="88"/>
      <c r="Y18" s="88"/>
      <c r="Z18" s="93"/>
      <c r="AA18" s="236">
        <v>2</v>
      </c>
      <c r="AB18" s="88"/>
      <c r="AC18" s="236"/>
      <c r="AD18" s="93">
        <v>2</v>
      </c>
    </row>
    <row r="19" spans="1:30">
      <c r="A19" s="88" t="s">
        <v>178</v>
      </c>
      <c r="B19" s="11"/>
      <c r="C19" s="88"/>
      <c r="D19" s="237"/>
      <c r="E19" s="88"/>
      <c r="F19" s="88"/>
      <c r="G19" s="88"/>
      <c r="H19" s="88"/>
      <c r="I19" s="88"/>
      <c r="J19" s="88"/>
      <c r="K19" s="88"/>
      <c r="L19" s="88"/>
      <c r="M19" s="88"/>
      <c r="N19" s="93"/>
      <c r="O19" s="236"/>
      <c r="P19" s="88">
        <v>2</v>
      </c>
      <c r="Q19" s="88">
        <v>2</v>
      </c>
      <c r="R19" s="88"/>
      <c r="S19" s="88"/>
      <c r="T19" s="88"/>
      <c r="U19" s="88"/>
      <c r="V19" s="88"/>
      <c r="W19" s="88"/>
      <c r="X19" s="88"/>
      <c r="Y19" s="88"/>
      <c r="Z19" s="93"/>
      <c r="AA19" s="236">
        <v>2</v>
      </c>
      <c r="AB19" s="88"/>
      <c r="AC19" s="236"/>
      <c r="AD19" s="93">
        <v>2</v>
      </c>
    </row>
    <row r="20" spans="1:30">
      <c r="A20" s="88"/>
      <c r="B20" s="11"/>
      <c r="C20" s="334" t="s">
        <v>452</v>
      </c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6"/>
    </row>
    <row r="21" spans="1:30">
      <c r="A21" s="88" t="s">
        <v>369</v>
      </c>
      <c r="B21" s="11"/>
      <c r="C21" s="88"/>
      <c r="D21" s="237"/>
      <c r="E21" s="91"/>
      <c r="F21" s="88"/>
      <c r="G21" s="88"/>
      <c r="H21" s="88"/>
      <c r="I21" s="88"/>
      <c r="J21" s="88"/>
      <c r="K21" s="88"/>
      <c r="L21" s="88"/>
      <c r="M21" s="88"/>
      <c r="N21" s="93"/>
      <c r="O21" s="236"/>
      <c r="P21" s="88"/>
      <c r="Q21" s="88"/>
      <c r="R21" s="91"/>
      <c r="S21" s="88"/>
      <c r="T21" s="88"/>
      <c r="U21" s="88"/>
      <c r="V21" s="88"/>
      <c r="W21" s="88"/>
      <c r="X21" s="88">
        <v>3</v>
      </c>
      <c r="Y21" s="88">
        <v>3</v>
      </c>
      <c r="Z21" s="93">
        <v>6</v>
      </c>
      <c r="AA21" s="236">
        <v>6</v>
      </c>
      <c r="AB21" s="88"/>
      <c r="AC21" s="236"/>
      <c r="AD21" s="93">
        <v>3</v>
      </c>
    </row>
    <row r="22" spans="1:30">
      <c r="A22" s="88" t="s">
        <v>453</v>
      </c>
      <c r="B22" s="11"/>
      <c r="C22" s="88"/>
      <c r="D22" s="237"/>
      <c r="E22" s="91"/>
      <c r="F22" s="88"/>
      <c r="G22" s="88"/>
      <c r="H22" s="88"/>
      <c r="I22" s="88"/>
      <c r="J22" s="88"/>
      <c r="K22" s="88"/>
      <c r="L22" s="88"/>
      <c r="M22" s="88"/>
      <c r="N22" s="93"/>
      <c r="O22" s="236"/>
      <c r="P22" s="88">
        <v>5</v>
      </c>
      <c r="Q22" s="88">
        <v>5</v>
      </c>
      <c r="R22" s="91">
        <v>5</v>
      </c>
      <c r="S22" s="88">
        <v>5</v>
      </c>
      <c r="T22" s="88">
        <v>3</v>
      </c>
      <c r="U22" s="88">
        <v>3</v>
      </c>
      <c r="V22" s="88">
        <v>3</v>
      </c>
      <c r="W22" s="88">
        <v>3</v>
      </c>
      <c r="X22" s="88"/>
      <c r="Y22" s="88"/>
      <c r="Z22" s="93"/>
      <c r="AA22" s="236">
        <v>16</v>
      </c>
      <c r="AB22" s="88" t="s">
        <v>487</v>
      </c>
      <c r="AC22" s="236" t="s">
        <v>487</v>
      </c>
      <c r="AD22" s="93">
        <v>22</v>
      </c>
    </row>
    <row r="23" spans="1:30">
      <c r="A23" s="88"/>
      <c r="B23" s="337" t="s">
        <v>456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6"/>
    </row>
    <row r="24" spans="1:30">
      <c r="A24" s="88" t="s">
        <v>413</v>
      </c>
      <c r="B24" s="11"/>
      <c r="C24" s="88"/>
      <c r="D24" s="237"/>
      <c r="E24" s="91"/>
      <c r="F24" s="88"/>
      <c r="G24" s="88"/>
      <c r="H24" s="88"/>
      <c r="I24" s="88">
        <v>1</v>
      </c>
      <c r="J24" s="88">
        <v>1</v>
      </c>
      <c r="K24" s="92">
        <v>2</v>
      </c>
      <c r="L24" s="88">
        <v>1</v>
      </c>
      <c r="M24" s="88">
        <v>1</v>
      </c>
      <c r="N24" s="93">
        <v>2</v>
      </c>
      <c r="O24" s="236">
        <v>4</v>
      </c>
      <c r="P24" s="88">
        <v>1</v>
      </c>
      <c r="Q24" s="88">
        <v>1</v>
      </c>
      <c r="R24" s="91">
        <v>2</v>
      </c>
      <c r="S24" s="88">
        <v>2</v>
      </c>
      <c r="T24" s="88">
        <v>1</v>
      </c>
      <c r="U24" s="88">
        <v>1</v>
      </c>
      <c r="V24" s="88">
        <v>2</v>
      </c>
      <c r="W24" s="88">
        <v>2</v>
      </c>
      <c r="X24" s="88">
        <v>2</v>
      </c>
      <c r="Y24" s="88">
        <v>2</v>
      </c>
      <c r="Z24" s="93">
        <v>4</v>
      </c>
      <c r="AA24" s="236">
        <v>10</v>
      </c>
      <c r="AB24" s="88">
        <v>3</v>
      </c>
      <c r="AC24" s="236">
        <v>3</v>
      </c>
      <c r="AD24" s="93">
        <v>17</v>
      </c>
    </row>
    <row r="25" spans="1:30">
      <c r="A25" s="88"/>
      <c r="B25" s="11"/>
      <c r="C25" s="334" t="s">
        <v>454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6"/>
    </row>
    <row r="26" spans="1:30">
      <c r="A26" s="88" t="s">
        <v>372</v>
      </c>
      <c r="B26" s="11"/>
      <c r="C26" s="88"/>
      <c r="D26" s="237"/>
      <c r="E26" s="91"/>
      <c r="F26" s="88"/>
      <c r="G26" s="88"/>
      <c r="H26" s="88"/>
      <c r="I26" s="88"/>
      <c r="J26" s="88"/>
      <c r="K26" s="88"/>
      <c r="L26" s="88"/>
      <c r="M26" s="88"/>
      <c r="N26" s="93"/>
      <c r="O26" s="236"/>
      <c r="P26" s="88"/>
      <c r="Q26" s="88"/>
      <c r="R26" s="91"/>
      <c r="S26" s="88"/>
      <c r="T26" s="88">
        <v>1</v>
      </c>
      <c r="U26" s="88">
        <v>1</v>
      </c>
      <c r="V26" s="88">
        <v>1</v>
      </c>
      <c r="W26" s="88">
        <v>1</v>
      </c>
      <c r="X26" s="88">
        <v>1</v>
      </c>
      <c r="Y26" s="88">
        <v>1</v>
      </c>
      <c r="Z26" s="93">
        <v>2</v>
      </c>
      <c r="AA26" s="236">
        <v>4</v>
      </c>
      <c r="AB26" s="88">
        <v>3</v>
      </c>
      <c r="AC26" s="236">
        <v>3</v>
      </c>
      <c r="AD26" s="93">
        <v>7</v>
      </c>
    </row>
    <row r="27" spans="1:30">
      <c r="A27" s="88"/>
      <c r="B27" s="11"/>
      <c r="C27" s="334" t="s">
        <v>455</v>
      </c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6"/>
    </row>
    <row r="28" spans="1:30">
      <c r="A28" s="88" t="s">
        <v>374</v>
      </c>
      <c r="B28" s="88"/>
      <c r="C28" s="88"/>
      <c r="D28" s="237"/>
      <c r="E28" s="91"/>
      <c r="F28" s="88"/>
      <c r="G28" s="88"/>
      <c r="H28" s="88"/>
      <c r="I28" s="88"/>
      <c r="J28" s="88"/>
      <c r="K28" s="88"/>
      <c r="L28" s="88"/>
      <c r="M28" s="88"/>
      <c r="N28" s="93"/>
      <c r="O28" s="236"/>
      <c r="P28" s="88"/>
      <c r="Q28" s="88"/>
      <c r="R28" s="91"/>
      <c r="S28" s="88"/>
      <c r="T28" s="88">
        <v>1</v>
      </c>
      <c r="U28" s="88">
        <v>1</v>
      </c>
      <c r="V28" s="88">
        <v>1</v>
      </c>
      <c r="W28" s="88">
        <v>1</v>
      </c>
      <c r="X28" s="88">
        <v>1</v>
      </c>
      <c r="Y28" s="88">
        <v>1</v>
      </c>
      <c r="Z28" s="93">
        <v>2</v>
      </c>
      <c r="AA28" s="236">
        <v>4</v>
      </c>
      <c r="AB28" s="88">
        <v>2</v>
      </c>
      <c r="AC28" s="236">
        <v>2</v>
      </c>
      <c r="AD28" s="93">
        <v>6</v>
      </c>
    </row>
    <row r="29" spans="1:30">
      <c r="A29" s="88"/>
      <c r="B29" s="88"/>
      <c r="C29" s="334" t="s">
        <v>458</v>
      </c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9"/>
    </row>
    <row r="30" spans="1:30">
      <c r="A30" s="88" t="s">
        <v>374</v>
      </c>
      <c r="B30" s="88"/>
      <c r="C30" s="88"/>
      <c r="D30" s="237"/>
      <c r="E30" s="91"/>
      <c r="F30" s="88"/>
      <c r="G30" s="88"/>
      <c r="H30" s="88"/>
      <c r="I30" s="88"/>
      <c r="J30" s="88"/>
      <c r="K30" s="88"/>
      <c r="L30" s="88"/>
      <c r="M30" s="88"/>
      <c r="N30" s="93"/>
      <c r="O30" s="237"/>
      <c r="P30" s="88"/>
      <c r="Q30" s="88"/>
      <c r="R30" s="88"/>
      <c r="S30" s="88"/>
      <c r="T30" s="88">
        <v>3</v>
      </c>
      <c r="U30" s="88">
        <v>3</v>
      </c>
      <c r="V30" s="88">
        <v>3</v>
      </c>
      <c r="W30" s="88">
        <v>3</v>
      </c>
      <c r="X30" s="88">
        <v>3</v>
      </c>
      <c r="Y30" s="88">
        <v>3</v>
      </c>
      <c r="Z30" s="88">
        <v>6</v>
      </c>
      <c r="AA30" s="236">
        <v>12</v>
      </c>
      <c r="AB30" s="88">
        <v>2</v>
      </c>
      <c r="AC30" s="237">
        <v>2</v>
      </c>
      <c r="AD30" s="93">
        <v>14</v>
      </c>
    </row>
    <row r="31" spans="1:30">
      <c r="A31" s="88"/>
      <c r="B31" s="88"/>
      <c r="C31" s="334" t="s">
        <v>459</v>
      </c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  <c r="AC31" s="335"/>
      <c r="AD31" s="336"/>
    </row>
    <row r="32" spans="1:30">
      <c r="A32" s="88" t="s">
        <v>382</v>
      </c>
      <c r="B32" s="88"/>
      <c r="C32" s="88"/>
      <c r="D32" s="237"/>
      <c r="E32" s="91"/>
      <c r="F32" s="88"/>
      <c r="G32" s="88"/>
      <c r="H32" s="88"/>
      <c r="I32" s="88"/>
      <c r="J32" s="88"/>
      <c r="K32" s="88"/>
      <c r="L32" s="88"/>
      <c r="M32" s="88"/>
      <c r="N32" s="93"/>
      <c r="O32" s="237"/>
      <c r="P32" s="88">
        <v>2</v>
      </c>
      <c r="Q32" s="88">
        <v>2</v>
      </c>
      <c r="R32" s="88">
        <v>2</v>
      </c>
      <c r="S32" s="88">
        <v>2</v>
      </c>
      <c r="T32" s="88">
        <v>1</v>
      </c>
      <c r="U32" s="88">
        <v>1</v>
      </c>
      <c r="V32" s="88">
        <v>1</v>
      </c>
      <c r="W32" s="88">
        <v>1</v>
      </c>
      <c r="X32" s="88">
        <v>1</v>
      </c>
      <c r="Y32" s="88">
        <v>1</v>
      </c>
      <c r="Z32" s="88">
        <v>2</v>
      </c>
      <c r="AA32" s="236">
        <v>8</v>
      </c>
      <c r="AB32" s="88">
        <v>2</v>
      </c>
      <c r="AC32" s="237">
        <v>2</v>
      </c>
      <c r="AD32" s="93">
        <v>10</v>
      </c>
    </row>
    <row r="33" spans="1:30">
      <c r="A33" s="88"/>
      <c r="B33" s="88"/>
      <c r="C33" s="334" t="s">
        <v>488</v>
      </c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9"/>
    </row>
    <row r="34" spans="1:30">
      <c r="A34" s="88" t="s">
        <v>382</v>
      </c>
      <c r="B34" s="88"/>
      <c r="C34" s="88"/>
      <c r="D34" s="237"/>
      <c r="E34" s="91"/>
      <c r="F34" s="88"/>
      <c r="G34" s="88"/>
      <c r="H34" s="88"/>
      <c r="I34" s="88"/>
      <c r="J34" s="88"/>
      <c r="K34" s="88"/>
      <c r="L34" s="88"/>
      <c r="M34" s="88"/>
      <c r="N34" s="93"/>
      <c r="O34" s="237"/>
      <c r="P34" s="88">
        <v>1</v>
      </c>
      <c r="Q34" s="88">
        <v>1</v>
      </c>
      <c r="R34" s="88">
        <v>1</v>
      </c>
      <c r="S34" s="88">
        <v>1</v>
      </c>
      <c r="T34" s="88">
        <v>1</v>
      </c>
      <c r="U34" s="88">
        <v>1</v>
      </c>
      <c r="V34" s="88">
        <v>1</v>
      </c>
      <c r="W34" s="88">
        <v>1</v>
      </c>
      <c r="X34" s="88" t="s">
        <v>590</v>
      </c>
      <c r="Y34" s="88" t="s">
        <v>590</v>
      </c>
      <c r="Z34" s="88">
        <v>2</v>
      </c>
      <c r="AA34" s="236">
        <v>10</v>
      </c>
      <c r="AB34" s="88" t="s">
        <v>460</v>
      </c>
      <c r="AC34" s="237" t="s">
        <v>460</v>
      </c>
      <c r="AD34" s="93">
        <v>11</v>
      </c>
    </row>
    <row r="35" spans="1:30">
      <c r="A35" s="88"/>
      <c r="B35" s="334" t="s">
        <v>461</v>
      </c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6"/>
    </row>
    <row r="36" spans="1:30">
      <c r="A36" s="88" t="s">
        <v>305</v>
      </c>
      <c r="B36" s="88"/>
      <c r="C36" s="88"/>
      <c r="D36" s="237"/>
      <c r="E36" s="217">
        <v>2</v>
      </c>
      <c r="F36" s="92">
        <v>2</v>
      </c>
      <c r="G36" s="88">
        <v>2</v>
      </c>
      <c r="H36" s="92">
        <v>2</v>
      </c>
      <c r="I36" s="88">
        <v>2</v>
      </c>
      <c r="J36" s="88"/>
      <c r="K36" s="88"/>
      <c r="L36" s="88"/>
      <c r="M36" s="88"/>
      <c r="N36" s="93"/>
      <c r="O36" s="238">
        <v>6</v>
      </c>
      <c r="P36" s="88">
        <v>3</v>
      </c>
      <c r="Q36" s="88">
        <v>3</v>
      </c>
      <c r="R36" s="88">
        <v>3</v>
      </c>
      <c r="S36" s="88">
        <v>3</v>
      </c>
      <c r="T36" s="88">
        <v>3</v>
      </c>
      <c r="U36" s="88">
        <v>3</v>
      </c>
      <c r="V36" s="88">
        <v>3</v>
      </c>
      <c r="W36" s="88">
        <v>3</v>
      </c>
      <c r="X36" s="88">
        <v>3</v>
      </c>
      <c r="Y36" s="88">
        <v>3</v>
      </c>
      <c r="Z36" s="92">
        <v>6</v>
      </c>
      <c r="AA36" s="236">
        <v>18</v>
      </c>
      <c r="AB36" s="88">
        <v>2</v>
      </c>
      <c r="AC36" s="238">
        <v>2</v>
      </c>
      <c r="AD36" s="93">
        <v>26</v>
      </c>
    </row>
    <row r="37" spans="1:30">
      <c r="A37" s="88" t="s">
        <v>306</v>
      </c>
      <c r="B37" s="88"/>
      <c r="C37" s="88"/>
      <c r="D37" s="237"/>
      <c r="E37" s="91"/>
      <c r="F37" s="88"/>
      <c r="G37" s="88"/>
      <c r="H37" s="88"/>
      <c r="I37" s="88"/>
      <c r="J37" s="88">
        <v>2</v>
      </c>
      <c r="K37" s="92">
        <v>2</v>
      </c>
      <c r="L37" s="88">
        <v>2</v>
      </c>
      <c r="M37" s="88">
        <v>2</v>
      </c>
      <c r="N37" s="93">
        <v>4</v>
      </c>
      <c r="O37" s="237">
        <v>6</v>
      </c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236"/>
      <c r="AB37" s="88"/>
      <c r="AC37" s="237"/>
      <c r="AD37" s="93">
        <v>6</v>
      </c>
    </row>
    <row r="38" spans="1:30">
      <c r="A38" s="88"/>
      <c r="B38" s="334" t="s">
        <v>462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6"/>
    </row>
    <row r="39" spans="1:30">
      <c r="A39" s="88" t="s">
        <v>463</v>
      </c>
      <c r="B39" s="88"/>
      <c r="C39" s="88"/>
      <c r="D39" s="237"/>
      <c r="E39" s="91"/>
      <c r="F39" s="88"/>
      <c r="G39" s="88"/>
      <c r="H39" s="88"/>
      <c r="I39" s="88">
        <v>3</v>
      </c>
      <c r="J39" s="88">
        <v>3</v>
      </c>
      <c r="K39" s="92">
        <v>6</v>
      </c>
      <c r="L39" s="88"/>
      <c r="M39" s="88"/>
      <c r="N39" s="93"/>
      <c r="O39" s="237">
        <v>6</v>
      </c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237"/>
      <c r="AB39" s="88">
        <v>3</v>
      </c>
      <c r="AC39" s="237">
        <v>3</v>
      </c>
      <c r="AD39" s="93">
        <v>9</v>
      </c>
    </row>
    <row r="40" spans="1:30">
      <c r="A40" s="88" t="s">
        <v>464</v>
      </c>
      <c r="B40" s="88"/>
      <c r="C40" s="88"/>
      <c r="D40" s="237"/>
      <c r="E40" s="91"/>
      <c r="F40" s="88"/>
      <c r="G40" s="88">
        <v>3</v>
      </c>
      <c r="H40" s="92">
        <v>3</v>
      </c>
      <c r="I40" s="88"/>
      <c r="J40" s="88"/>
      <c r="K40" s="88"/>
      <c r="L40" s="88"/>
      <c r="M40" s="88"/>
      <c r="N40" s="93"/>
      <c r="O40" s="237">
        <v>3</v>
      </c>
      <c r="P40" s="88">
        <v>3</v>
      </c>
      <c r="Q40" s="88">
        <v>3</v>
      </c>
      <c r="R40" s="88">
        <v>3</v>
      </c>
      <c r="S40" s="88">
        <v>3</v>
      </c>
      <c r="T40" s="88">
        <v>3</v>
      </c>
      <c r="U40" s="88">
        <v>3</v>
      </c>
      <c r="V40" s="88">
        <v>3</v>
      </c>
      <c r="W40" s="88">
        <v>3</v>
      </c>
      <c r="X40" s="88">
        <v>3</v>
      </c>
      <c r="Y40" s="88">
        <v>3</v>
      </c>
      <c r="Z40" s="88">
        <v>6</v>
      </c>
      <c r="AA40" s="236">
        <v>18</v>
      </c>
      <c r="AB40" s="88"/>
      <c r="AC40" s="237"/>
      <c r="AD40" s="93">
        <v>21</v>
      </c>
    </row>
    <row r="41" spans="1:30">
      <c r="A41" s="88"/>
      <c r="B41" s="88"/>
      <c r="C41" s="334" t="s">
        <v>465</v>
      </c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6"/>
    </row>
    <row r="42" spans="1:30">
      <c r="A42" s="88" t="s">
        <v>551</v>
      </c>
      <c r="B42" s="88"/>
      <c r="C42" s="88"/>
      <c r="D42" s="237"/>
      <c r="E42" s="91"/>
      <c r="F42" s="88"/>
      <c r="G42" s="88"/>
      <c r="H42" s="88"/>
      <c r="I42" s="88"/>
      <c r="J42" s="88"/>
      <c r="K42" s="88"/>
      <c r="L42" s="88"/>
      <c r="M42" s="88"/>
      <c r="N42" s="93"/>
      <c r="O42" s="237"/>
      <c r="P42" s="88">
        <v>2</v>
      </c>
      <c r="Q42" s="88">
        <v>2</v>
      </c>
      <c r="R42" s="88">
        <v>2</v>
      </c>
      <c r="S42" s="88">
        <v>2</v>
      </c>
      <c r="T42" s="88">
        <v>1</v>
      </c>
      <c r="U42" s="88">
        <v>1</v>
      </c>
      <c r="V42" s="88">
        <v>1</v>
      </c>
      <c r="W42" s="88">
        <v>1</v>
      </c>
      <c r="X42" s="88">
        <v>1</v>
      </c>
      <c r="Y42" s="88">
        <v>1</v>
      </c>
      <c r="Z42" s="88">
        <v>2</v>
      </c>
      <c r="AA42" s="236">
        <v>8</v>
      </c>
      <c r="AB42" s="88">
        <v>1</v>
      </c>
      <c r="AC42" s="237">
        <v>1</v>
      </c>
      <c r="AD42" s="93">
        <v>9</v>
      </c>
    </row>
    <row r="43" spans="1:30">
      <c r="A43" s="88"/>
      <c r="B43" s="88"/>
      <c r="C43" s="334" t="s">
        <v>466</v>
      </c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35"/>
      <c r="R43" s="335"/>
      <c r="S43" s="335"/>
      <c r="T43" s="335"/>
      <c r="U43" s="335"/>
      <c r="V43" s="335"/>
      <c r="W43" s="335"/>
      <c r="X43" s="335"/>
      <c r="Y43" s="335"/>
      <c r="Z43" s="335"/>
      <c r="AA43" s="335"/>
      <c r="AB43" s="335"/>
      <c r="AC43" s="335"/>
      <c r="AD43" s="336"/>
    </row>
    <row r="44" spans="1:30">
      <c r="A44" s="88" t="s">
        <v>385</v>
      </c>
      <c r="B44" s="88"/>
      <c r="C44" s="88"/>
      <c r="D44" s="237"/>
      <c r="E44" s="91"/>
      <c r="F44" s="88"/>
      <c r="G44" s="88"/>
      <c r="H44" s="88"/>
      <c r="I44" s="88"/>
      <c r="J44" s="88"/>
      <c r="K44" s="88"/>
      <c r="L44" s="88"/>
      <c r="M44" s="88"/>
      <c r="N44" s="93"/>
      <c r="O44" s="237"/>
      <c r="P44" s="88">
        <v>1</v>
      </c>
      <c r="Q44" s="88">
        <v>1</v>
      </c>
      <c r="R44" s="88">
        <v>1</v>
      </c>
      <c r="S44" s="88">
        <v>1</v>
      </c>
      <c r="T44" s="88">
        <v>1</v>
      </c>
      <c r="U44" s="88">
        <v>1</v>
      </c>
      <c r="V44" s="88">
        <v>1</v>
      </c>
      <c r="W44" s="88">
        <v>1</v>
      </c>
      <c r="X44" s="88">
        <v>1</v>
      </c>
      <c r="Y44" s="88">
        <v>1</v>
      </c>
      <c r="Z44" s="88">
        <v>2</v>
      </c>
      <c r="AA44" s="236">
        <v>6</v>
      </c>
      <c r="AB44" s="88" t="s">
        <v>486</v>
      </c>
      <c r="AC44" s="237" t="s">
        <v>486</v>
      </c>
      <c r="AD44" s="93">
        <v>9</v>
      </c>
    </row>
    <row r="45" spans="1:30">
      <c r="A45" s="88"/>
      <c r="B45" s="334" t="s">
        <v>467</v>
      </c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347"/>
      <c r="AC45" s="347"/>
      <c r="AD45" s="348"/>
    </row>
    <row r="46" spans="1:30">
      <c r="A46" s="88" t="s">
        <v>388</v>
      </c>
      <c r="B46" s="88"/>
      <c r="C46" s="88"/>
      <c r="D46" s="237"/>
      <c r="E46" s="91"/>
      <c r="F46" s="88"/>
      <c r="G46" s="88"/>
      <c r="H46" s="88"/>
      <c r="I46" s="88"/>
      <c r="J46" s="88"/>
      <c r="K46" s="88"/>
      <c r="L46" s="88">
        <v>1</v>
      </c>
      <c r="M46" s="88"/>
      <c r="N46" s="93">
        <v>1</v>
      </c>
      <c r="O46" s="237">
        <v>1</v>
      </c>
      <c r="P46" s="88">
        <v>1</v>
      </c>
      <c r="Q46" s="88">
        <v>1</v>
      </c>
      <c r="R46" s="88">
        <v>1</v>
      </c>
      <c r="S46" s="88">
        <v>1</v>
      </c>
      <c r="T46" s="88">
        <v>1</v>
      </c>
      <c r="U46" s="88">
        <v>1</v>
      </c>
      <c r="V46" s="88">
        <v>1</v>
      </c>
      <c r="W46" s="88">
        <v>1</v>
      </c>
      <c r="X46" s="88">
        <v>1</v>
      </c>
      <c r="Y46" s="88">
        <v>1</v>
      </c>
      <c r="Z46" s="88">
        <v>2</v>
      </c>
      <c r="AA46" s="236">
        <v>6</v>
      </c>
      <c r="AB46" s="88">
        <v>1</v>
      </c>
      <c r="AC46" s="237">
        <v>1</v>
      </c>
      <c r="AD46" s="93">
        <v>8</v>
      </c>
    </row>
    <row r="47" spans="1:30">
      <c r="A47" s="88"/>
      <c r="B47" s="88"/>
      <c r="C47" s="334" t="s">
        <v>468</v>
      </c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5"/>
      <c r="X47" s="335"/>
      <c r="Y47" s="335"/>
      <c r="Z47" s="335"/>
      <c r="AA47" s="335"/>
      <c r="AB47" s="335"/>
      <c r="AC47" s="335"/>
      <c r="AD47" s="336"/>
    </row>
    <row r="48" spans="1:30">
      <c r="A48" s="88" t="s">
        <v>394</v>
      </c>
      <c r="B48" s="88"/>
      <c r="C48" s="88"/>
      <c r="D48" s="237"/>
      <c r="E48" s="91">
        <v>1</v>
      </c>
      <c r="F48" s="92">
        <v>1</v>
      </c>
      <c r="G48" s="88">
        <v>1</v>
      </c>
      <c r="H48" s="92">
        <v>1</v>
      </c>
      <c r="I48" s="88">
        <v>1</v>
      </c>
      <c r="J48" s="88">
        <v>1</v>
      </c>
      <c r="K48" s="88">
        <v>1</v>
      </c>
      <c r="L48" s="88">
        <v>1</v>
      </c>
      <c r="M48" s="88">
        <v>1</v>
      </c>
      <c r="N48" s="93">
        <v>2</v>
      </c>
      <c r="O48" s="237">
        <v>6</v>
      </c>
      <c r="P48" s="88">
        <v>1</v>
      </c>
      <c r="Q48" s="88">
        <v>1</v>
      </c>
      <c r="R48" s="88">
        <v>1</v>
      </c>
      <c r="S48" s="88">
        <v>1</v>
      </c>
      <c r="T48" s="88"/>
      <c r="U48" s="88"/>
      <c r="V48" s="88"/>
      <c r="W48" s="88"/>
      <c r="X48" s="88"/>
      <c r="Y48" s="88"/>
      <c r="Z48" s="88"/>
      <c r="AA48" s="236">
        <v>2</v>
      </c>
      <c r="AB48" s="88"/>
      <c r="AC48" s="237"/>
      <c r="AD48" s="93">
        <v>8</v>
      </c>
    </row>
    <row r="49" spans="1:30">
      <c r="A49" s="88"/>
      <c r="B49" s="88"/>
      <c r="C49" s="334" t="s">
        <v>469</v>
      </c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6"/>
    </row>
    <row r="50" spans="1:30">
      <c r="A50" s="88" t="s">
        <v>391</v>
      </c>
      <c r="B50" s="88"/>
      <c r="C50" s="88"/>
      <c r="D50" s="237"/>
      <c r="E50" s="91"/>
      <c r="F50" s="88"/>
      <c r="G50" s="88"/>
      <c r="H50" s="88"/>
      <c r="I50" s="88"/>
      <c r="J50" s="88"/>
      <c r="K50" s="88"/>
      <c r="L50" s="88"/>
      <c r="M50" s="88"/>
      <c r="N50" s="93"/>
      <c r="O50" s="237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237"/>
      <c r="AB50" s="88">
        <v>1</v>
      </c>
      <c r="AC50" s="237">
        <v>1</v>
      </c>
      <c r="AD50" s="93">
        <v>1</v>
      </c>
    </row>
    <row r="51" spans="1:30">
      <c r="A51" s="88"/>
      <c r="B51" s="88"/>
      <c r="C51" s="334" t="s">
        <v>470</v>
      </c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6"/>
    </row>
    <row r="52" spans="1:30">
      <c r="A52" s="88" t="s">
        <v>180</v>
      </c>
      <c r="B52" s="88"/>
      <c r="C52" s="88"/>
      <c r="D52" s="237"/>
      <c r="E52" s="91">
        <v>19</v>
      </c>
      <c r="F52" s="92">
        <v>19</v>
      </c>
      <c r="G52" s="88"/>
      <c r="H52" s="88"/>
      <c r="I52" s="88"/>
      <c r="J52" s="88"/>
      <c r="K52" s="88"/>
      <c r="L52" s="88"/>
      <c r="M52" s="88"/>
      <c r="N52" s="93"/>
      <c r="O52" s="237">
        <v>19</v>
      </c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237"/>
      <c r="AB52" s="88"/>
      <c r="AC52" s="237"/>
      <c r="AD52" s="92">
        <v>19</v>
      </c>
    </row>
    <row r="53" spans="1:30">
      <c r="A53" s="88" t="s">
        <v>181</v>
      </c>
      <c r="B53" s="88"/>
      <c r="C53" s="88"/>
      <c r="D53" s="237"/>
      <c r="E53" s="91"/>
      <c r="F53" s="88"/>
      <c r="G53" s="88">
        <v>19</v>
      </c>
      <c r="H53" s="92">
        <v>19</v>
      </c>
      <c r="I53" s="88"/>
      <c r="J53" s="88"/>
      <c r="K53" s="88"/>
      <c r="L53" s="88"/>
      <c r="M53" s="88"/>
      <c r="N53" s="93"/>
      <c r="O53" s="237">
        <v>19</v>
      </c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237"/>
      <c r="AB53" s="88"/>
      <c r="AC53" s="237"/>
      <c r="AD53" s="92">
        <v>19</v>
      </c>
    </row>
    <row r="54" spans="1:30">
      <c r="A54" s="88" t="s">
        <v>182</v>
      </c>
      <c r="B54" s="88"/>
      <c r="C54" s="88"/>
      <c r="D54" s="237"/>
      <c r="E54" s="91"/>
      <c r="F54" s="88"/>
      <c r="G54" s="88"/>
      <c r="H54" s="88"/>
      <c r="I54" s="88">
        <v>18</v>
      </c>
      <c r="J54" s="88">
        <v>18</v>
      </c>
      <c r="K54" s="88"/>
      <c r="L54" s="88"/>
      <c r="M54" s="88"/>
      <c r="N54" s="93"/>
      <c r="O54" s="237">
        <v>18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237"/>
      <c r="AB54" s="88"/>
      <c r="AC54" s="237"/>
      <c r="AD54" s="92">
        <v>18</v>
      </c>
    </row>
    <row r="55" spans="1:30">
      <c r="A55" s="88" t="s">
        <v>183</v>
      </c>
      <c r="B55" s="88"/>
      <c r="C55" s="88"/>
      <c r="D55" s="237"/>
      <c r="E55" s="91"/>
      <c r="F55" s="88"/>
      <c r="G55" s="88"/>
      <c r="H55" s="88"/>
      <c r="I55" s="88"/>
      <c r="J55" s="88">
        <v>18</v>
      </c>
      <c r="K55" s="88">
        <v>18</v>
      </c>
      <c r="L55" s="88"/>
      <c r="M55" s="88"/>
      <c r="N55" s="93"/>
      <c r="O55" s="237">
        <v>18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237"/>
      <c r="AB55" s="88"/>
      <c r="AC55" s="237"/>
      <c r="AD55" s="92">
        <v>18</v>
      </c>
    </row>
    <row r="56" spans="1:30">
      <c r="A56" s="88" t="s">
        <v>184</v>
      </c>
      <c r="B56" s="88"/>
      <c r="C56" s="88"/>
      <c r="D56" s="237"/>
      <c r="E56" s="91"/>
      <c r="F56" s="88"/>
      <c r="G56" s="88"/>
      <c r="H56" s="88"/>
      <c r="I56" s="88"/>
      <c r="J56" s="88"/>
      <c r="K56" s="88"/>
      <c r="L56" s="88">
        <v>20</v>
      </c>
      <c r="M56" s="88">
        <v>20</v>
      </c>
      <c r="N56" s="93"/>
      <c r="O56" s="237">
        <v>20</v>
      </c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237"/>
      <c r="AB56" s="88"/>
      <c r="AC56" s="237"/>
      <c r="AD56" s="92">
        <v>20</v>
      </c>
    </row>
    <row r="57" spans="1:30">
      <c r="A57" s="88" t="s">
        <v>355</v>
      </c>
      <c r="B57" s="88"/>
      <c r="C57" s="88"/>
      <c r="D57" s="237"/>
      <c r="E57" s="91"/>
      <c r="F57" s="88"/>
      <c r="G57" s="88"/>
      <c r="H57" s="88"/>
      <c r="I57" s="88"/>
      <c r="J57" s="88"/>
      <c r="K57" s="88"/>
      <c r="L57" s="88"/>
      <c r="M57" s="88">
        <v>20</v>
      </c>
      <c r="N57" s="93">
        <v>20</v>
      </c>
      <c r="O57" s="237">
        <v>20</v>
      </c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237"/>
      <c r="AB57" s="88"/>
      <c r="AC57" s="237"/>
      <c r="AD57" s="92">
        <v>20</v>
      </c>
    </row>
    <row r="58" spans="1:30">
      <c r="A58" s="88"/>
      <c r="B58" s="88"/>
      <c r="C58" s="334" t="s">
        <v>471</v>
      </c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6"/>
    </row>
    <row r="59" spans="1:30">
      <c r="A59" s="88" t="s">
        <v>356</v>
      </c>
      <c r="B59" s="88"/>
      <c r="C59" s="88">
        <v>8.4000000000000005E-2</v>
      </c>
      <c r="D59" s="237" t="s">
        <v>472</v>
      </c>
      <c r="E59" s="91"/>
      <c r="F59" s="88"/>
      <c r="G59" s="88"/>
      <c r="H59" s="88"/>
      <c r="I59" s="88"/>
      <c r="J59" s="88"/>
      <c r="K59" s="88"/>
      <c r="L59" s="88"/>
      <c r="M59" s="88"/>
      <c r="N59" s="93"/>
      <c r="O59" s="237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237"/>
      <c r="AB59" s="88"/>
      <c r="AC59" s="237"/>
      <c r="AD59" s="88">
        <v>8.4000000000000005E-2</v>
      </c>
    </row>
    <row r="60" spans="1:30">
      <c r="A60" s="88"/>
      <c r="B60" s="88"/>
      <c r="C60" s="334" t="s">
        <v>473</v>
      </c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6"/>
    </row>
    <row r="61" spans="1:30">
      <c r="A61" s="88"/>
      <c r="B61" s="88"/>
      <c r="C61" s="88"/>
      <c r="D61" s="237"/>
      <c r="E61" s="214">
        <v>22</v>
      </c>
      <c r="F61" s="92">
        <v>22</v>
      </c>
      <c r="G61" s="92">
        <v>24</v>
      </c>
      <c r="H61" s="92">
        <v>24</v>
      </c>
      <c r="I61" s="92">
        <v>27</v>
      </c>
      <c r="J61" s="92">
        <v>27</v>
      </c>
      <c r="K61" s="92">
        <v>54</v>
      </c>
      <c r="L61" s="92">
        <v>28</v>
      </c>
      <c r="M61" s="92">
        <v>28</v>
      </c>
      <c r="N61" s="93">
        <v>56</v>
      </c>
      <c r="O61" s="238">
        <v>156</v>
      </c>
      <c r="P61" s="92">
        <v>28</v>
      </c>
      <c r="Q61" s="92">
        <v>28</v>
      </c>
      <c r="R61" s="92">
        <v>28</v>
      </c>
      <c r="S61" s="92">
        <v>28</v>
      </c>
      <c r="T61" s="92">
        <v>24</v>
      </c>
      <c r="U61" s="92">
        <v>24</v>
      </c>
      <c r="V61" s="92">
        <v>24</v>
      </c>
      <c r="W61" s="92">
        <v>24</v>
      </c>
      <c r="X61" s="92">
        <v>25</v>
      </c>
      <c r="Y61" s="92">
        <v>25</v>
      </c>
      <c r="Z61" s="92">
        <v>50</v>
      </c>
      <c r="AA61" s="238">
        <v>154</v>
      </c>
      <c r="AB61" s="92">
        <v>35</v>
      </c>
      <c r="AC61" s="238">
        <v>35</v>
      </c>
      <c r="AD61" s="92">
        <v>345</v>
      </c>
    </row>
    <row r="62" spans="1:30">
      <c r="A62" s="88"/>
      <c r="B62" s="88"/>
      <c r="C62" s="334" t="s">
        <v>474</v>
      </c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6"/>
    </row>
    <row r="63" spans="1:30">
      <c r="A63" s="88" t="s">
        <v>226</v>
      </c>
      <c r="B63" s="88"/>
      <c r="C63" s="88"/>
      <c r="D63" s="237"/>
      <c r="E63" s="91">
        <v>2</v>
      </c>
      <c r="F63" s="92">
        <v>2</v>
      </c>
      <c r="G63" s="92">
        <v>1</v>
      </c>
      <c r="H63" s="92">
        <v>1</v>
      </c>
      <c r="I63" s="92">
        <v>2</v>
      </c>
      <c r="J63" s="92">
        <v>2</v>
      </c>
      <c r="K63" s="92">
        <v>4</v>
      </c>
      <c r="L63" s="92">
        <v>1</v>
      </c>
      <c r="M63" s="92">
        <v>1</v>
      </c>
      <c r="N63" s="93">
        <v>2</v>
      </c>
      <c r="O63" s="238">
        <v>9</v>
      </c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237"/>
      <c r="AB63" s="88"/>
      <c r="AC63" s="237"/>
      <c r="AD63" s="92">
        <v>9</v>
      </c>
    </row>
    <row r="64" spans="1:30">
      <c r="A64" s="88"/>
      <c r="B64" s="88"/>
      <c r="C64" s="88"/>
      <c r="D64" s="237"/>
      <c r="E64" s="91"/>
      <c r="F64" s="88"/>
      <c r="G64" s="88"/>
      <c r="H64" s="88"/>
      <c r="I64" s="88"/>
      <c r="J64" s="88"/>
      <c r="K64" s="88"/>
      <c r="L64" s="88"/>
      <c r="M64" s="88"/>
      <c r="N64" s="93"/>
      <c r="O64" s="237"/>
      <c r="P64" s="92">
        <v>1</v>
      </c>
      <c r="Q64" s="92">
        <v>1</v>
      </c>
      <c r="R64" s="92">
        <v>2</v>
      </c>
      <c r="S64" s="92">
        <v>2</v>
      </c>
      <c r="T64" s="92">
        <v>7</v>
      </c>
      <c r="U64" s="92">
        <v>7</v>
      </c>
      <c r="V64" s="92">
        <v>8</v>
      </c>
      <c r="W64" s="92">
        <v>8</v>
      </c>
      <c r="X64" s="92">
        <v>9</v>
      </c>
      <c r="Y64" s="92">
        <v>9</v>
      </c>
      <c r="Z64" s="92">
        <v>18</v>
      </c>
      <c r="AA64" s="238">
        <v>36</v>
      </c>
      <c r="AB64" s="88"/>
      <c r="AC64" s="237"/>
      <c r="AD64" s="92">
        <v>36</v>
      </c>
    </row>
    <row r="65" spans="1:30">
      <c r="A65" s="88" t="s">
        <v>448</v>
      </c>
      <c r="B65" s="88"/>
      <c r="C65" s="88"/>
      <c r="D65" s="237"/>
      <c r="E65" s="91"/>
      <c r="F65" s="88"/>
      <c r="G65" s="88"/>
      <c r="H65" s="88"/>
      <c r="I65" s="88"/>
      <c r="J65" s="88"/>
      <c r="K65" s="88"/>
      <c r="L65" s="88"/>
      <c r="M65" s="88"/>
      <c r="N65" s="93"/>
      <c r="O65" s="237"/>
      <c r="P65" s="88"/>
      <c r="Q65" s="88"/>
      <c r="R65" s="88"/>
      <c r="S65" s="88"/>
      <c r="T65" s="88">
        <v>2</v>
      </c>
      <c r="U65" s="88">
        <v>2</v>
      </c>
      <c r="V65" s="88">
        <v>2</v>
      </c>
      <c r="W65" s="88">
        <v>2</v>
      </c>
      <c r="X65" s="88">
        <v>2</v>
      </c>
      <c r="Y65" s="88">
        <v>2</v>
      </c>
      <c r="Z65" s="88">
        <v>4</v>
      </c>
      <c r="AA65" s="237">
        <v>8</v>
      </c>
      <c r="AB65" s="88"/>
      <c r="AC65" s="237"/>
      <c r="AD65" s="88">
        <v>8</v>
      </c>
    </row>
    <row r="66" spans="1:30">
      <c r="A66" s="88" t="s">
        <v>475</v>
      </c>
      <c r="B66" s="88"/>
      <c r="C66" s="88"/>
      <c r="D66" s="237"/>
      <c r="E66" s="91"/>
      <c r="F66" s="88"/>
      <c r="G66" s="88"/>
      <c r="H66" s="88"/>
      <c r="I66" s="88"/>
      <c r="J66" s="88"/>
      <c r="K66" s="88"/>
      <c r="L66" s="88"/>
      <c r="M66" s="88"/>
      <c r="N66" s="93"/>
      <c r="O66" s="237"/>
      <c r="P66" s="88"/>
      <c r="Q66" s="88"/>
      <c r="R66" s="88"/>
      <c r="S66" s="88"/>
      <c r="T66" s="88">
        <v>2</v>
      </c>
      <c r="U66" s="88">
        <v>2</v>
      </c>
      <c r="V66" s="88">
        <v>2</v>
      </c>
      <c r="W66" s="88">
        <v>2</v>
      </c>
      <c r="X66" s="88">
        <v>2</v>
      </c>
      <c r="Y66" s="88">
        <v>2</v>
      </c>
      <c r="Z66" s="88">
        <v>4</v>
      </c>
      <c r="AA66" s="237">
        <v>8</v>
      </c>
      <c r="AB66" s="88"/>
      <c r="AC66" s="237"/>
      <c r="AD66" s="88">
        <v>8</v>
      </c>
    </row>
    <row r="67" spans="1:30">
      <c r="A67" s="88" t="s">
        <v>457</v>
      </c>
      <c r="B67" s="88"/>
      <c r="C67" s="88"/>
      <c r="D67" s="237"/>
      <c r="E67" s="91"/>
      <c r="F67" s="88"/>
      <c r="G67" s="88"/>
      <c r="H67" s="88"/>
      <c r="I67" s="88"/>
      <c r="J67" s="88"/>
      <c r="K67" s="88"/>
      <c r="L67" s="88"/>
      <c r="M67" s="88"/>
      <c r="N67" s="93"/>
      <c r="O67" s="237"/>
      <c r="P67" s="88"/>
      <c r="Q67" s="88"/>
      <c r="R67" s="88"/>
      <c r="S67" s="88"/>
      <c r="T67" s="88">
        <v>2</v>
      </c>
      <c r="U67" s="88">
        <v>2</v>
      </c>
      <c r="V67" s="88">
        <v>2</v>
      </c>
      <c r="W67" s="88">
        <v>2</v>
      </c>
      <c r="X67" s="88">
        <v>2</v>
      </c>
      <c r="Y67" s="88">
        <v>2</v>
      </c>
      <c r="Z67" s="88">
        <v>4</v>
      </c>
      <c r="AA67" s="237">
        <v>8</v>
      </c>
      <c r="AB67" s="88"/>
      <c r="AC67" s="237"/>
      <c r="AD67" s="88">
        <v>8</v>
      </c>
    </row>
    <row r="68" spans="1:30">
      <c r="A68" s="88" t="s">
        <v>476</v>
      </c>
      <c r="B68" s="88"/>
      <c r="C68" s="88"/>
      <c r="D68" s="237"/>
      <c r="E68" s="91"/>
      <c r="F68" s="88"/>
      <c r="G68" s="88"/>
      <c r="H68" s="88"/>
      <c r="I68" s="88"/>
      <c r="J68" s="88"/>
      <c r="K68" s="88"/>
      <c r="L68" s="88"/>
      <c r="M68" s="88"/>
      <c r="N68" s="93"/>
      <c r="O68" s="237"/>
      <c r="P68" s="88"/>
      <c r="Q68" s="88"/>
      <c r="R68" s="88">
        <v>1</v>
      </c>
      <c r="S68" s="88">
        <v>1</v>
      </c>
      <c r="T68" s="88"/>
      <c r="U68" s="88"/>
      <c r="V68" s="88">
        <v>1</v>
      </c>
      <c r="W68" s="88">
        <v>1</v>
      </c>
      <c r="X68" s="88">
        <v>1</v>
      </c>
      <c r="Y68" s="88">
        <v>1</v>
      </c>
      <c r="Z68" s="88">
        <v>1</v>
      </c>
      <c r="AA68" s="237">
        <v>4</v>
      </c>
      <c r="AB68" s="88"/>
      <c r="AC68" s="237"/>
      <c r="AD68" s="88">
        <v>4</v>
      </c>
    </row>
    <row r="69" spans="1:30">
      <c r="A69" s="88" t="s">
        <v>477</v>
      </c>
      <c r="B69" s="88"/>
      <c r="C69" s="88"/>
      <c r="D69" s="237"/>
      <c r="E69" s="91"/>
      <c r="F69" s="88"/>
      <c r="G69" s="88"/>
      <c r="H69" s="88"/>
      <c r="I69" s="88"/>
      <c r="J69" s="88"/>
      <c r="K69" s="88"/>
      <c r="L69" s="88"/>
      <c r="M69" s="88"/>
      <c r="N69" s="93"/>
      <c r="O69" s="237"/>
      <c r="P69" s="88">
        <v>1</v>
      </c>
      <c r="Q69" s="88">
        <v>1</v>
      </c>
      <c r="R69" s="88">
        <v>1</v>
      </c>
      <c r="S69" s="88">
        <v>1</v>
      </c>
      <c r="T69" s="88">
        <v>1</v>
      </c>
      <c r="U69" s="88">
        <v>1</v>
      </c>
      <c r="V69" s="88">
        <v>1</v>
      </c>
      <c r="W69" s="88">
        <v>1</v>
      </c>
      <c r="X69" s="88">
        <v>1</v>
      </c>
      <c r="Y69" s="88">
        <v>1</v>
      </c>
      <c r="Z69" s="88">
        <v>2</v>
      </c>
      <c r="AA69" s="237">
        <v>6</v>
      </c>
      <c r="AB69" s="88"/>
      <c r="AC69" s="237"/>
      <c r="AD69" s="88">
        <v>6</v>
      </c>
    </row>
    <row r="70" spans="1:30">
      <c r="A70" s="88" t="s">
        <v>478</v>
      </c>
      <c r="B70" s="88"/>
      <c r="C70" s="88"/>
      <c r="D70" s="237"/>
      <c r="E70" s="91"/>
      <c r="F70" s="88"/>
      <c r="G70" s="88"/>
      <c r="H70" s="88"/>
      <c r="I70" s="88"/>
      <c r="J70" s="88"/>
      <c r="K70" s="88"/>
      <c r="L70" s="88"/>
      <c r="M70" s="88"/>
      <c r="N70" s="93"/>
      <c r="O70" s="237"/>
      <c r="P70" s="88"/>
      <c r="Q70" s="88"/>
      <c r="R70" s="88"/>
      <c r="S70" s="88"/>
      <c r="T70" s="88"/>
      <c r="U70" s="88"/>
      <c r="V70" s="88"/>
      <c r="W70" s="88"/>
      <c r="X70" s="88">
        <v>1</v>
      </c>
      <c r="Y70" s="88">
        <v>1</v>
      </c>
      <c r="Z70" s="88">
        <v>2</v>
      </c>
      <c r="AA70" s="237">
        <v>2</v>
      </c>
      <c r="AB70" s="88"/>
      <c r="AC70" s="237"/>
      <c r="AD70" s="88">
        <v>2</v>
      </c>
    </row>
    <row r="71" spans="1:30">
      <c r="A71" s="88" t="s">
        <v>480</v>
      </c>
      <c r="B71" s="88"/>
      <c r="C71" s="88"/>
      <c r="D71" s="237"/>
      <c r="E71" s="91"/>
      <c r="F71" s="88"/>
      <c r="G71" s="88"/>
      <c r="H71" s="88"/>
      <c r="I71" s="88"/>
      <c r="J71" s="88"/>
      <c r="K71" s="88"/>
      <c r="L71" s="88"/>
      <c r="M71" s="88"/>
      <c r="N71" s="93"/>
      <c r="O71" s="237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237"/>
      <c r="AB71" s="92">
        <v>4</v>
      </c>
      <c r="AC71" s="238">
        <v>4</v>
      </c>
      <c r="AD71" s="92">
        <v>4</v>
      </c>
    </row>
    <row r="72" spans="1:30">
      <c r="A72" s="88" t="s">
        <v>481</v>
      </c>
      <c r="B72" s="88"/>
      <c r="C72" s="88"/>
      <c r="D72" s="237"/>
      <c r="E72" s="345"/>
      <c r="F72" s="345"/>
      <c r="G72" s="345"/>
      <c r="H72" s="345"/>
      <c r="I72" s="346"/>
      <c r="J72" s="345"/>
      <c r="K72" s="345"/>
      <c r="L72" s="345"/>
      <c r="M72" s="345"/>
      <c r="N72" s="345"/>
      <c r="O72" s="345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237"/>
      <c r="AB72" s="88">
        <v>1</v>
      </c>
      <c r="AC72" s="237">
        <v>1</v>
      </c>
      <c r="AD72" s="88">
        <v>1</v>
      </c>
    </row>
    <row r="73" spans="1:30">
      <c r="A73" s="88" t="s">
        <v>482</v>
      </c>
      <c r="B73" s="88"/>
      <c r="C73" s="88"/>
      <c r="D73" s="237"/>
      <c r="E73" s="91"/>
      <c r="F73" s="88"/>
      <c r="G73" s="88"/>
      <c r="H73" s="88"/>
      <c r="I73" s="88"/>
      <c r="J73" s="88"/>
      <c r="K73" s="88"/>
      <c r="L73" s="88"/>
      <c r="M73" s="88"/>
      <c r="N73" s="93"/>
      <c r="O73" s="237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237"/>
      <c r="AB73" s="88">
        <v>1</v>
      </c>
      <c r="AC73" s="237">
        <v>1</v>
      </c>
      <c r="AD73" s="88">
        <v>1</v>
      </c>
    </row>
    <row r="74" spans="1:30">
      <c r="A74" s="88" t="s">
        <v>483</v>
      </c>
      <c r="B74" s="88"/>
      <c r="C74" s="88"/>
      <c r="D74" s="237"/>
      <c r="E74" s="91"/>
      <c r="F74" s="88"/>
      <c r="G74" s="88"/>
      <c r="H74" s="88"/>
      <c r="I74" s="88"/>
      <c r="J74" s="88"/>
      <c r="K74" s="88"/>
      <c r="L74" s="88"/>
      <c r="M74" s="88"/>
      <c r="N74" s="93"/>
      <c r="O74" s="237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237"/>
      <c r="AB74" s="88">
        <v>2</v>
      </c>
      <c r="AC74" s="237">
        <v>2</v>
      </c>
      <c r="AD74" s="88">
        <v>2</v>
      </c>
    </row>
    <row r="75" spans="1:30">
      <c r="A75" s="88" t="s">
        <v>479</v>
      </c>
      <c r="B75" s="88"/>
      <c r="C75" s="88"/>
      <c r="D75" s="237"/>
      <c r="E75" s="91"/>
      <c r="F75" s="88"/>
      <c r="G75" s="92">
        <v>3</v>
      </c>
      <c r="H75" s="92">
        <v>3</v>
      </c>
      <c r="I75" s="88"/>
      <c r="J75" s="88"/>
      <c r="K75" s="88"/>
      <c r="L75" s="88"/>
      <c r="M75" s="88"/>
      <c r="N75" s="93"/>
      <c r="O75" s="237"/>
      <c r="P75" s="88"/>
      <c r="Q75" s="88"/>
      <c r="R75" s="92">
        <v>4</v>
      </c>
      <c r="S75" s="92">
        <v>4</v>
      </c>
      <c r="T75" s="88"/>
      <c r="U75" s="88"/>
      <c r="V75" s="88"/>
      <c r="W75" s="88"/>
      <c r="X75" s="88"/>
      <c r="Y75" s="88"/>
      <c r="Z75" s="88"/>
      <c r="AA75" s="237"/>
      <c r="AB75" s="88"/>
      <c r="AC75" s="237"/>
      <c r="AD75" s="88"/>
    </row>
    <row r="76" spans="1:30">
      <c r="A76" s="88" t="s">
        <v>448</v>
      </c>
      <c r="B76" s="88"/>
      <c r="C76" s="88"/>
      <c r="D76" s="237"/>
      <c r="E76" s="91"/>
      <c r="F76" s="88"/>
      <c r="G76" s="88">
        <v>3</v>
      </c>
      <c r="H76" s="88">
        <v>3</v>
      </c>
      <c r="I76" s="88"/>
      <c r="J76" s="88"/>
      <c r="K76" s="88"/>
      <c r="L76" s="88"/>
      <c r="M76" s="88"/>
      <c r="N76" s="93"/>
      <c r="O76" s="237"/>
      <c r="P76" s="88"/>
      <c r="Q76" s="88"/>
      <c r="R76" s="88">
        <v>4</v>
      </c>
      <c r="S76" s="88">
        <v>4</v>
      </c>
      <c r="T76" s="88"/>
      <c r="U76" s="88"/>
      <c r="V76" s="88"/>
      <c r="W76" s="88"/>
      <c r="X76" s="88"/>
      <c r="Y76" s="88"/>
      <c r="Z76" s="88"/>
      <c r="AA76" s="237"/>
      <c r="AB76" s="88"/>
      <c r="AC76" s="237"/>
      <c r="AD76" s="88"/>
    </row>
    <row r="77" spans="1:30">
      <c r="A77" s="88" t="s">
        <v>484</v>
      </c>
      <c r="B77" s="88"/>
      <c r="C77" s="88"/>
      <c r="D77" s="237"/>
      <c r="E77" s="217">
        <v>24</v>
      </c>
      <c r="F77" s="92">
        <v>24</v>
      </c>
      <c r="G77" s="88">
        <v>28</v>
      </c>
      <c r="H77" s="92">
        <v>28</v>
      </c>
      <c r="I77" s="92">
        <v>29</v>
      </c>
      <c r="J77" s="92">
        <v>29</v>
      </c>
      <c r="K77" s="92">
        <v>58</v>
      </c>
      <c r="L77" s="92">
        <v>29</v>
      </c>
      <c r="M77" s="92">
        <v>29</v>
      </c>
      <c r="N77" s="93">
        <v>58</v>
      </c>
      <c r="O77" s="238">
        <v>168</v>
      </c>
      <c r="P77" s="92">
        <v>29</v>
      </c>
      <c r="Q77" s="92">
        <v>29</v>
      </c>
      <c r="R77" s="92">
        <v>34</v>
      </c>
      <c r="S77" s="92">
        <v>34</v>
      </c>
      <c r="T77" s="92">
        <v>31</v>
      </c>
      <c r="U77" s="92">
        <v>31</v>
      </c>
      <c r="V77" s="92">
        <v>32</v>
      </c>
      <c r="W77" s="92">
        <v>32</v>
      </c>
      <c r="X77" s="92">
        <v>34</v>
      </c>
      <c r="Y77" s="92">
        <v>34</v>
      </c>
      <c r="Z77" s="92">
        <v>68</v>
      </c>
      <c r="AA77" s="238">
        <v>194</v>
      </c>
      <c r="AB77" s="92">
        <v>39</v>
      </c>
      <c r="AC77" s="238">
        <v>39</v>
      </c>
      <c r="AD77" s="92">
        <v>401</v>
      </c>
    </row>
    <row r="81" spans="5:15">
      <c r="E81" s="343" t="s">
        <v>485</v>
      </c>
      <c r="F81" s="343"/>
      <c r="G81" s="343"/>
      <c r="H81" s="343"/>
      <c r="I81" s="344"/>
      <c r="J81" s="343"/>
      <c r="K81" s="343"/>
      <c r="L81" s="343"/>
      <c r="M81" s="343"/>
      <c r="N81" s="343"/>
      <c r="O81" s="343"/>
    </row>
  </sheetData>
  <mergeCells count="25">
    <mergeCell ref="C51:AD51"/>
    <mergeCell ref="C43:AD43"/>
    <mergeCell ref="B45:AD45"/>
    <mergeCell ref="C47:AD47"/>
    <mergeCell ref="C49:AD49"/>
    <mergeCell ref="E81:O81"/>
    <mergeCell ref="C58:AD58"/>
    <mergeCell ref="C60:AD60"/>
    <mergeCell ref="C62:AD62"/>
    <mergeCell ref="E72:O72"/>
    <mergeCell ref="A2:O2"/>
    <mergeCell ref="C6:L6"/>
    <mergeCell ref="P6:X6"/>
    <mergeCell ref="C12:AD12"/>
    <mergeCell ref="C16:AD16"/>
    <mergeCell ref="C20:AD20"/>
    <mergeCell ref="B23:AD23"/>
    <mergeCell ref="C25:AD25"/>
    <mergeCell ref="C27:AD27"/>
    <mergeCell ref="C41:AD41"/>
    <mergeCell ref="C29:AD29"/>
    <mergeCell ref="C31:AD31"/>
    <mergeCell ref="C33:AD33"/>
    <mergeCell ref="B35:AD35"/>
    <mergeCell ref="B38:AD38"/>
  </mergeCells>
  <pageMargins left="0.16" right="0.16" top="0.54" bottom="0.3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6"/>
  <sheetViews>
    <sheetView topLeftCell="A46" zoomScale="58" zoomScaleNormal="58" zoomScaleSheetLayoutView="70" workbookViewId="0">
      <selection activeCell="E51" sqref="E51"/>
    </sheetView>
  </sheetViews>
  <sheetFormatPr defaultRowHeight="15"/>
  <cols>
    <col min="1" max="1" width="6.28515625" style="3" customWidth="1"/>
    <col min="2" max="2" width="25.7109375" style="23" customWidth="1"/>
    <col min="3" max="3" width="40.28515625" style="23" customWidth="1"/>
    <col min="4" max="4" width="17.5703125" style="23" customWidth="1"/>
    <col min="5" max="5" width="20.28515625" style="23" customWidth="1"/>
    <col min="6" max="6" width="14.28515625" style="23" customWidth="1"/>
    <col min="7" max="7" width="12.5703125" style="3" customWidth="1"/>
    <col min="8" max="8" width="10.5703125" style="38" customWidth="1"/>
    <col min="9" max="9" width="11.28515625" style="38" customWidth="1"/>
    <col min="10" max="10" width="8.85546875" style="39" customWidth="1"/>
    <col min="11" max="11" width="11.85546875" style="39" customWidth="1"/>
    <col min="12" max="12" width="8.85546875" style="39" customWidth="1"/>
    <col min="13" max="13" width="8.42578125" style="39" customWidth="1"/>
    <col min="14" max="14" width="9.42578125" style="38" customWidth="1"/>
    <col min="15" max="16" width="9.28515625" style="3" customWidth="1"/>
    <col min="17" max="17" width="11.5703125" style="40" customWidth="1"/>
    <col min="18" max="20" width="14.42578125" style="40" bestFit="1" customWidth="1"/>
    <col min="21" max="21" width="11.7109375" style="41" customWidth="1"/>
    <col min="22" max="22" width="11.42578125" style="3" customWidth="1"/>
    <col min="23" max="23" width="10" style="40" customWidth="1"/>
    <col min="24" max="24" width="10.85546875" style="3" customWidth="1"/>
    <col min="25" max="25" width="9.85546875" style="40" customWidth="1"/>
    <col min="26" max="26" width="11.140625" style="3" customWidth="1"/>
    <col min="27" max="27" width="9.28515625" style="40" customWidth="1"/>
    <col min="28" max="28" width="7.7109375" style="3" customWidth="1"/>
    <col min="29" max="29" width="9.28515625" style="40" bestFit="1" customWidth="1"/>
    <col min="30" max="30" width="9.28515625" style="3" bestFit="1" customWidth="1"/>
    <col min="31" max="31" width="9.28515625" style="40" bestFit="1" customWidth="1"/>
    <col min="32" max="32" width="7.7109375" style="3" customWidth="1"/>
    <col min="33" max="33" width="9.85546875" style="40" customWidth="1"/>
    <col min="34" max="34" width="6.42578125" style="3" customWidth="1"/>
    <col min="35" max="35" width="9.28515625" style="40" customWidth="1"/>
    <col min="36" max="36" width="11.85546875" style="40" customWidth="1"/>
    <col min="37" max="37" width="13" style="40" customWidth="1"/>
    <col min="38" max="38" width="10.28515625" style="3" customWidth="1"/>
    <col min="39" max="39" width="12.5703125" style="3" customWidth="1"/>
    <col min="40" max="40" width="14.42578125" style="3" customWidth="1"/>
    <col min="41" max="41" width="9.7109375" style="3" customWidth="1"/>
    <col min="42" max="42" width="11.85546875" style="42" customWidth="1"/>
    <col min="43" max="43" width="9.28515625" style="42" customWidth="1"/>
    <col min="44" max="44" width="11.85546875" style="42" customWidth="1"/>
    <col min="45" max="45" width="8.140625" style="17" customWidth="1"/>
    <col min="46" max="49" width="11.85546875" style="42" customWidth="1"/>
    <col min="50" max="50" width="17.140625" style="43" customWidth="1"/>
    <col min="51" max="16384" width="9.140625" style="23"/>
  </cols>
  <sheetData>
    <row r="1" spans="1:50" s="18" customFormat="1" ht="15.75" customHeight="1">
      <c r="A1" s="17"/>
      <c r="D1" s="19"/>
      <c r="E1" s="350" t="s">
        <v>40</v>
      </c>
      <c r="F1" s="350"/>
      <c r="G1" s="17"/>
      <c r="H1" s="20"/>
      <c r="I1" s="20"/>
      <c r="J1" s="20"/>
      <c r="K1" s="20"/>
      <c r="L1" s="20"/>
      <c r="M1" s="20"/>
      <c r="N1" s="20"/>
      <c r="O1" s="17"/>
      <c r="P1" s="17"/>
      <c r="Q1" s="17"/>
      <c r="R1" s="17"/>
      <c r="S1" s="17"/>
      <c r="T1" s="17"/>
      <c r="U1" s="21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21"/>
    </row>
    <row r="2" spans="1:50" s="18" customFormat="1" ht="68.25" customHeight="1">
      <c r="A2" s="17"/>
      <c r="D2" s="19"/>
      <c r="E2" s="350" t="s">
        <v>41</v>
      </c>
      <c r="F2" s="350"/>
      <c r="G2" s="17"/>
      <c r="H2" s="20"/>
      <c r="I2" s="20"/>
      <c r="J2" s="20"/>
      <c r="K2" s="20"/>
      <c r="L2" s="20"/>
      <c r="M2" s="20"/>
      <c r="N2" s="20"/>
      <c r="O2" s="395" t="s">
        <v>108</v>
      </c>
      <c r="P2" s="395"/>
      <c r="Q2" s="395"/>
      <c r="R2" s="395"/>
      <c r="S2" s="395"/>
      <c r="T2" s="17"/>
      <c r="U2" s="21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1"/>
    </row>
    <row r="3" spans="1:50" s="18" customFormat="1" ht="15.75" customHeight="1">
      <c r="A3" s="17"/>
      <c r="E3" s="350" t="s">
        <v>42</v>
      </c>
      <c r="F3" s="350"/>
      <c r="G3" s="17"/>
      <c r="H3" s="20"/>
      <c r="I3" s="20"/>
      <c r="J3" s="20"/>
      <c r="K3" s="20"/>
      <c r="L3" s="20"/>
      <c r="M3" s="20"/>
      <c r="N3" s="20"/>
      <c r="O3" s="17"/>
      <c r="P3" s="17"/>
      <c r="Q3" s="17"/>
      <c r="R3" s="17"/>
      <c r="S3" s="17"/>
      <c r="T3" s="17"/>
      <c r="U3" s="21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21"/>
    </row>
    <row r="4" spans="1:50" s="18" customFormat="1" ht="15.75" customHeight="1">
      <c r="A4" s="17"/>
      <c r="D4" s="19"/>
      <c r="E4" s="350" t="s">
        <v>43</v>
      </c>
      <c r="F4" s="350"/>
      <c r="G4" s="17"/>
      <c r="H4" s="20"/>
      <c r="I4" s="20"/>
      <c r="J4" s="20"/>
      <c r="K4" s="20"/>
      <c r="L4" s="20"/>
      <c r="M4" s="20"/>
      <c r="N4" s="20"/>
      <c r="O4" s="17"/>
      <c r="P4" s="17"/>
      <c r="Q4" s="17"/>
      <c r="R4" s="17"/>
      <c r="S4" s="17"/>
      <c r="T4" s="17"/>
      <c r="U4" s="21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201">
        <v>0.3</v>
      </c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21"/>
    </row>
    <row r="5" spans="1:50" s="18" customFormat="1" ht="15.75" customHeight="1">
      <c r="A5" s="17"/>
      <c r="D5" s="19"/>
      <c r="E5" s="350" t="s">
        <v>44</v>
      </c>
      <c r="F5" s="350"/>
      <c r="G5" s="17"/>
      <c r="H5" s="20"/>
      <c r="I5" s="20"/>
      <c r="J5" s="20"/>
      <c r="K5" s="20"/>
      <c r="L5" s="20"/>
      <c r="M5" s="20"/>
      <c r="N5" s="20"/>
      <c r="O5" s="17"/>
      <c r="P5" s="17"/>
      <c r="Q5" s="17"/>
      <c r="R5" s="17"/>
      <c r="S5" s="17"/>
      <c r="T5" s="17"/>
      <c r="U5" s="21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1"/>
    </row>
    <row r="6" spans="1:50" s="18" customFormat="1">
      <c r="A6" s="17"/>
      <c r="G6" s="17"/>
      <c r="H6" s="20"/>
      <c r="I6" s="20"/>
      <c r="J6" s="20"/>
      <c r="K6" s="20"/>
      <c r="L6" s="20"/>
      <c r="M6" s="20"/>
      <c r="N6" s="20"/>
      <c r="O6" s="17"/>
      <c r="P6" s="17"/>
      <c r="Q6" s="17"/>
      <c r="R6" s="17"/>
      <c r="S6" s="17"/>
      <c r="T6" s="17"/>
      <c r="U6" s="21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21"/>
    </row>
    <row r="7" spans="1:50" s="18" customFormat="1" ht="15" customHeight="1">
      <c r="A7" s="17"/>
      <c r="B7" s="349" t="s">
        <v>45</v>
      </c>
      <c r="C7" s="349"/>
      <c r="D7" s="349"/>
      <c r="E7" s="349"/>
      <c r="G7" s="17"/>
      <c r="H7" s="20"/>
      <c r="I7" s="20"/>
      <c r="J7" s="20"/>
      <c r="K7" s="20"/>
      <c r="L7" s="20"/>
      <c r="M7" s="20"/>
      <c r="N7" s="20"/>
      <c r="O7" s="17"/>
      <c r="P7" s="17"/>
      <c r="Q7" s="17"/>
      <c r="R7" s="17"/>
      <c r="S7" s="17"/>
      <c r="T7" s="17"/>
      <c r="U7" s="21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21"/>
    </row>
    <row r="8" spans="1:50" s="18" customFormat="1" ht="15" customHeight="1">
      <c r="A8" s="17"/>
      <c r="B8" s="354" t="s">
        <v>46</v>
      </c>
      <c r="C8" s="354"/>
      <c r="D8" s="354"/>
      <c r="E8" s="354"/>
      <c r="G8" s="17"/>
      <c r="H8" s="20"/>
      <c r="I8" s="20"/>
      <c r="J8" s="20"/>
      <c r="K8" s="20"/>
      <c r="L8" s="20"/>
      <c r="M8" s="20"/>
      <c r="N8" s="20"/>
      <c r="O8" s="17"/>
      <c r="P8" s="17"/>
      <c r="Q8" s="17"/>
      <c r="R8" s="17"/>
      <c r="S8" s="17"/>
      <c r="T8" s="17"/>
      <c r="U8" s="162" t="s">
        <v>490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21"/>
    </row>
    <row r="9" spans="1:50" s="18" customFormat="1" ht="15" customHeight="1">
      <c r="A9" s="17"/>
      <c r="B9" s="355" t="s">
        <v>197</v>
      </c>
      <c r="C9" s="355"/>
      <c r="D9" s="355"/>
      <c r="E9" s="355"/>
      <c r="G9" s="17"/>
      <c r="H9" s="20"/>
      <c r="I9" s="20"/>
      <c r="J9" s="20"/>
      <c r="K9" s="20"/>
      <c r="L9" s="20"/>
      <c r="M9" s="20"/>
      <c r="N9" s="20"/>
      <c r="O9" s="17">
        <v>13</v>
      </c>
      <c r="P9" s="17"/>
      <c r="Q9" s="17"/>
      <c r="R9" s="17"/>
      <c r="S9" s="17"/>
      <c r="T9" s="17"/>
      <c r="U9" s="21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21"/>
    </row>
    <row r="10" spans="1:50" s="18" customFormat="1" ht="24.75" customHeight="1">
      <c r="A10" s="17"/>
      <c r="B10" s="356" t="s">
        <v>47</v>
      </c>
      <c r="C10" s="356"/>
      <c r="D10" s="356"/>
      <c r="E10" s="356"/>
      <c r="G10" s="17"/>
      <c r="H10" s="20"/>
      <c r="I10" s="20"/>
      <c r="J10" s="20"/>
      <c r="K10" s="20"/>
      <c r="L10" s="20"/>
      <c r="M10" s="20"/>
      <c r="N10" s="20"/>
      <c r="O10" s="17"/>
      <c r="P10" s="17"/>
      <c r="Q10" s="17"/>
      <c r="R10" s="17"/>
      <c r="S10" s="17"/>
      <c r="T10" s="17"/>
      <c r="U10" s="21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21"/>
    </row>
    <row r="11" spans="1:50" ht="14.25" customHeight="1">
      <c r="A11" s="357" t="s">
        <v>48</v>
      </c>
      <c r="B11" s="357" t="s">
        <v>49</v>
      </c>
      <c r="C11" s="357" t="s">
        <v>50</v>
      </c>
      <c r="D11" s="357" t="s">
        <v>27</v>
      </c>
      <c r="E11" s="357" t="s">
        <v>20</v>
      </c>
      <c r="F11" s="357" t="s">
        <v>51</v>
      </c>
      <c r="G11" s="357" t="s">
        <v>52</v>
      </c>
      <c r="H11" s="351" t="s">
        <v>53</v>
      </c>
      <c r="I11" s="351" t="s">
        <v>54</v>
      </c>
      <c r="J11" s="351" t="s">
        <v>55</v>
      </c>
      <c r="K11" s="351" t="s">
        <v>56</v>
      </c>
      <c r="L11" s="351" t="s">
        <v>29</v>
      </c>
      <c r="M11" s="351" t="s">
        <v>57</v>
      </c>
      <c r="N11" s="360" t="s">
        <v>58</v>
      </c>
      <c r="O11" s="361"/>
      <c r="P11" s="362"/>
      <c r="Q11" s="351" t="s">
        <v>59</v>
      </c>
      <c r="R11" s="369" t="s">
        <v>60</v>
      </c>
      <c r="S11" s="370"/>
      <c r="T11" s="371"/>
      <c r="U11" s="396" t="s">
        <v>61</v>
      </c>
      <c r="V11" s="390" t="s">
        <v>62</v>
      </c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2"/>
      <c r="AH11" s="22"/>
      <c r="AI11" s="22"/>
      <c r="AJ11" s="391" t="s">
        <v>62</v>
      </c>
      <c r="AK11" s="391"/>
      <c r="AL11" s="391"/>
      <c r="AM11" s="391"/>
      <c r="AN11" s="391"/>
      <c r="AO11" s="392"/>
      <c r="AP11" s="351" t="s">
        <v>63</v>
      </c>
      <c r="AQ11" s="378" t="s">
        <v>64</v>
      </c>
      <c r="AR11" s="379"/>
      <c r="AS11" s="379"/>
      <c r="AT11" s="379"/>
      <c r="AU11" s="379"/>
      <c r="AV11" s="379"/>
      <c r="AW11" s="380"/>
      <c r="AX11" s="387" t="s">
        <v>65</v>
      </c>
    </row>
    <row r="12" spans="1:50" ht="20.25" customHeight="1">
      <c r="A12" s="358"/>
      <c r="B12" s="358"/>
      <c r="C12" s="358"/>
      <c r="D12" s="358"/>
      <c r="E12" s="358"/>
      <c r="F12" s="358"/>
      <c r="G12" s="358"/>
      <c r="H12" s="352"/>
      <c r="I12" s="352"/>
      <c r="J12" s="352"/>
      <c r="K12" s="352"/>
      <c r="L12" s="352"/>
      <c r="M12" s="352"/>
      <c r="N12" s="363"/>
      <c r="O12" s="364"/>
      <c r="P12" s="365"/>
      <c r="Q12" s="352"/>
      <c r="R12" s="372"/>
      <c r="S12" s="373"/>
      <c r="T12" s="374"/>
      <c r="U12" s="397"/>
      <c r="V12" s="390" t="s">
        <v>66</v>
      </c>
      <c r="W12" s="391"/>
      <c r="X12" s="391"/>
      <c r="Y12" s="391"/>
      <c r="Z12" s="391"/>
      <c r="AA12" s="392"/>
      <c r="AB12" s="390" t="s">
        <v>67</v>
      </c>
      <c r="AC12" s="391"/>
      <c r="AD12" s="391"/>
      <c r="AE12" s="392"/>
      <c r="AF12" s="360" t="s">
        <v>68</v>
      </c>
      <c r="AG12" s="362"/>
      <c r="AH12" s="360" t="s">
        <v>69</v>
      </c>
      <c r="AI12" s="362"/>
      <c r="AJ12" s="351" t="s">
        <v>70</v>
      </c>
      <c r="AK12" s="351" t="s">
        <v>71</v>
      </c>
      <c r="AL12" s="357" t="s">
        <v>72</v>
      </c>
      <c r="AM12" s="357" t="s">
        <v>73</v>
      </c>
      <c r="AN12" s="357" t="s">
        <v>74</v>
      </c>
      <c r="AO12" s="357" t="s">
        <v>75</v>
      </c>
      <c r="AP12" s="352"/>
      <c r="AQ12" s="381"/>
      <c r="AR12" s="382"/>
      <c r="AS12" s="382"/>
      <c r="AT12" s="382"/>
      <c r="AU12" s="382"/>
      <c r="AV12" s="382"/>
      <c r="AW12" s="383"/>
      <c r="AX12" s="388"/>
    </row>
    <row r="13" spans="1:50" ht="71.25" customHeight="1">
      <c r="A13" s="358"/>
      <c r="B13" s="358"/>
      <c r="C13" s="358"/>
      <c r="D13" s="358"/>
      <c r="E13" s="358"/>
      <c r="F13" s="358"/>
      <c r="G13" s="358"/>
      <c r="H13" s="352"/>
      <c r="I13" s="352"/>
      <c r="J13" s="352"/>
      <c r="K13" s="352"/>
      <c r="L13" s="352"/>
      <c r="M13" s="352"/>
      <c r="N13" s="366"/>
      <c r="O13" s="367"/>
      <c r="P13" s="368"/>
      <c r="Q13" s="352"/>
      <c r="R13" s="375"/>
      <c r="S13" s="376"/>
      <c r="T13" s="377"/>
      <c r="U13" s="397"/>
      <c r="V13" s="390" t="s">
        <v>13</v>
      </c>
      <c r="W13" s="392"/>
      <c r="X13" s="390" t="s">
        <v>14</v>
      </c>
      <c r="Y13" s="392"/>
      <c r="Z13" s="390" t="s">
        <v>76</v>
      </c>
      <c r="AA13" s="392"/>
      <c r="AB13" s="390" t="s">
        <v>13</v>
      </c>
      <c r="AC13" s="392"/>
      <c r="AD13" s="390" t="s">
        <v>77</v>
      </c>
      <c r="AE13" s="392"/>
      <c r="AF13" s="366"/>
      <c r="AG13" s="368"/>
      <c r="AH13" s="366"/>
      <c r="AI13" s="368"/>
      <c r="AJ13" s="352"/>
      <c r="AK13" s="352"/>
      <c r="AL13" s="358"/>
      <c r="AM13" s="358"/>
      <c r="AN13" s="358"/>
      <c r="AO13" s="358"/>
      <c r="AP13" s="352"/>
      <c r="AQ13" s="384"/>
      <c r="AR13" s="385"/>
      <c r="AS13" s="385"/>
      <c r="AT13" s="385"/>
      <c r="AU13" s="385"/>
      <c r="AV13" s="385"/>
      <c r="AW13" s="386"/>
      <c r="AX13" s="388"/>
    </row>
    <row r="14" spans="1:50" s="3" customFormat="1" ht="69" customHeight="1">
      <c r="A14" s="359"/>
      <c r="B14" s="359"/>
      <c r="C14" s="359"/>
      <c r="D14" s="359"/>
      <c r="E14" s="359"/>
      <c r="F14" s="359"/>
      <c r="G14" s="359"/>
      <c r="H14" s="353"/>
      <c r="I14" s="353"/>
      <c r="J14" s="353"/>
      <c r="K14" s="353"/>
      <c r="L14" s="353"/>
      <c r="M14" s="353"/>
      <c r="N14" s="2" t="s">
        <v>78</v>
      </c>
      <c r="O14" s="2" t="s">
        <v>79</v>
      </c>
      <c r="P14" s="2" t="s">
        <v>80</v>
      </c>
      <c r="Q14" s="353"/>
      <c r="R14" s="24" t="s">
        <v>13</v>
      </c>
      <c r="S14" s="24" t="s">
        <v>14</v>
      </c>
      <c r="T14" s="24" t="s">
        <v>76</v>
      </c>
      <c r="U14" s="398"/>
      <c r="V14" s="2" t="s">
        <v>81</v>
      </c>
      <c r="W14" s="25" t="s">
        <v>82</v>
      </c>
      <c r="X14" s="2" t="s">
        <v>81</v>
      </c>
      <c r="Y14" s="24" t="s">
        <v>83</v>
      </c>
      <c r="Z14" s="2" t="s">
        <v>81</v>
      </c>
      <c r="AA14" s="24" t="s">
        <v>83</v>
      </c>
      <c r="AB14" s="2" t="s">
        <v>84</v>
      </c>
      <c r="AC14" s="24" t="s">
        <v>85</v>
      </c>
      <c r="AD14" s="2" t="s">
        <v>84</v>
      </c>
      <c r="AE14" s="24" t="s">
        <v>86</v>
      </c>
      <c r="AF14" s="2" t="s">
        <v>87</v>
      </c>
      <c r="AG14" s="24" t="s">
        <v>88</v>
      </c>
      <c r="AH14" s="2" t="s">
        <v>89</v>
      </c>
      <c r="AI14" s="24" t="s">
        <v>90</v>
      </c>
      <c r="AJ14" s="353"/>
      <c r="AK14" s="353"/>
      <c r="AL14" s="359"/>
      <c r="AM14" s="359"/>
      <c r="AN14" s="359"/>
      <c r="AO14" s="359"/>
      <c r="AP14" s="353"/>
      <c r="AQ14" s="24" t="s">
        <v>53</v>
      </c>
      <c r="AR14" s="24" t="s">
        <v>91</v>
      </c>
      <c r="AS14" s="26" t="s">
        <v>92</v>
      </c>
      <c r="AT14" s="24" t="s">
        <v>90</v>
      </c>
      <c r="AU14" s="24" t="s">
        <v>93</v>
      </c>
      <c r="AV14" s="24" t="s">
        <v>71</v>
      </c>
      <c r="AW14" s="24" t="s">
        <v>94</v>
      </c>
      <c r="AX14" s="389"/>
    </row>
    <row r="15" spans="1:50" ht="53.25" customHeight="1">
      <c r="A15" s="113">
        <v>1</v>
      </c>
      <c r="B15" s="111" t="s">
        <v>154</v>
      </c>
      <c r="C15" s="111" t="s">
        <v>160</v>
      </c>
      <c r="D15" s="111" t="s">
        <v>583</v>
      </c>
      <c r="E15" s="111" t="s">
        <v>157</v>
      </c>
      <c r="F15" s="111" t="s">
        <v>96</v>
      </c>
      <c r="G15" s="113">
        <v>38</v>
      </c>
      <c r="H15" s="24">
        <v>0</v>
      </c>
      <c r="I15" s="24">
        <v>0</v>
      </c>
      <c r="J15" s="24">
        <v>17697</v>
      </c>
      <c r="K15" s="28">
        <f t="shared" ref="K15:K17" si="0">J15*I15</f>
        <v>0</v>
      </c>
      <c r="L15" s="28">
        <f t="shared" ref="L15:L17" si="1">M15/18</f>
        <v>0.5</v>
      </c>
      <c r="M15" s="24">
        <f t="shared" ref="M15:M17" si="2">N15+O15+P15</f>
        <v>9</v>
      </c>
      <c r="N15" s="29">
        <v>5</v>
      </c>
      <c r="O15" s="29">
        <v>4</v>
      </c>
      <c r="P15" s="29">
        <v>0</v>
      </c>
      <c r="Q15" s="24">
        <v>18</v>
      </c>
      <c r="R15" s="24">
        <f t="shared" ref="R15:R17" si="3">K15/Q15*N15</f>
        <v>0</v>
      </c>
      <c r="S15" s="24">
        <f t="shared" ref="S15:S17" si="4">K15/Q15*O15</f>
        <v>0</v>
      </c>
      <c r="T15" s="24">
        <f t="shared" ref="T15:T17" si="5">K15/Q15*P15</f>
        <v>0</v>
      </c>
      <c r="U15" s="30">
        <f t="shared" ref="U15:U17" si="6">SUM(R15:T15)</f>
        <v>0</v>
      </c>
      <c r="V15" s="2">
        <v>5</v>
      </c>
      <c r="W15" s="28">
        <f t="shared" ref="W15:W17" si="7">J15/Q15*V15*20/100</f>
        <v>983.16666666666652</v>
      </c>
      <c r="X15" s="2">
        <v>4</v>
      </c>
      <c r="Y15" s="28">
        <f t="shared" ref="Y15:Y17" si="8">J15*25/100/Q15*X15</f>
        <v>983.16666666666663</v>
      </c>
      <c r="Z15" s="2"/>
      <c r="AA15" s="28">
        <f t="shared" ref="AA15:AA17" si="9">J15*25/100/Q15*Z15</f>
        <v>0</v>
      </c>
      <c r="AB15" s="2"/>
      <c r="AC15" s="24">
        <f t="shared" ref="AC15:AC17" si="10">J15*25/100*AB15</f>
        <v>0</v>
      </c>
      <c r="AD15" s="2">
        <v>0</v>
      </c>
      <c r="AE15" s="24">
        <f t="shared" ref="AE15:AE17" si="11">J15*30/100*AD15</f>
        <v>0</v>
      </c>
      <c r="AF15" s="2"/>
      <c r="AG15" s="24">
        <f t="shared" ref="AG15:AG17" si="12">J15*20/100*AF15</f>
        <v>0</v>
      </c>
      <c r="AH15" s="2"/>
      <c r="AI15" s="28">
        <f t="shared" ref="AI15:AI17" si="13">(R15+S15+T15)*AH15/100</f>
        <v>0</v>
      </c>
      <c r="AJ15" s="31">
        <f t="shared" ref="AJ15:AJ17" si="14">U15*10/100</f>
        <v>0</v>
      </c>
      <c r="AK15" s="28"/>
      <c r="AL15" s="2"/>
      <c r="AM15" s="2"/>
      <c r="AN15" s="2"/>
      <c r="AO15" s="2">
        <v>0</v>
      </c>
      <c r="AP15" s="31">
        <f t="shared" ref="AP15:AP17" si="15">W15+Y15+AA15+AC15+AE15+AG15+AI15+AJ15+AK15+AL15+AM15+AO15</f>
        <v>1966.333333333333</v>
      </c>
      <c r="AQ15" s="24"/>
      <c r="AR15" s="24"/>
      <c r="AS15" s="32">
        <v>0</v>
      </c>
      <c r="AT15" s="31">
        <f t="shared" ref="AT15:AT17" si="16">J15*AR15*AS15</f>
        <v>0</v>
      </c>
      <c r="AU15" s="31">
        <f t="shared" ref="AU15:AU17" si="17">AT15*10/100</f>
        <v>0</v>
      </c>
      <c r="AV15" s="31"/>
      <c r="AW15" s="31">
        <f>AT15+AU15</f>
        <v>0</v>
      </c>
      <c r="AX15" s="33">
        <f>U15+AP15+AW15</f>
        <v>1966.333333333333</v>
      </c>
    </row>
    <row r="16" spans="1:50" s="250" customFormat="1" ht="53.25" customHeight="1">
      <c r="A16" s="243"/>
      <c r="B16" s="244" t="s">
        <v>154</v>
      </c>
      <c r="C16" s="244" t="s">
        <v>160</v>
      </c>
      <c r="D16" s="244" t="s">
        <v>582</v>
      </c>
      <c r="E16" s="244"/>
      <c r="F16" s="244"/>
      <c r="G16" s="113">
        <v>38</v>
      </c>
      <c r="H16" s="245"/>
      <c r="I16" s="245"/>
      <c r="J16" s="245"/>
      <c r="K16" s="246"/>
      <c r="L16" s="246"/>
      <c r="M16" s="245"/>
      <c r="N16" s="245"/>
      <c r="O16" s="245"/>
      <c r="P16" s="245"/>
      <c r="Q16" s="245"/>
      <c r="R16" s="245"/>
      <c r="S16" s="245"/>
      <c r="T16" s="245"/>
      <c r="U16" s="247"/>
      <c r="V16" s="245"/>
      <c r="W16" s="246"/>
      <c r="X16" s="245"/>
      <c r="Y16" s="246"/>
      <c r="Z16" s="245"/>
      <c r="AA16" s="246"/>
      <c r="AB16" s="245"/>
      <c r="AC16" s="245"/>
      <c r="AD16" s="245"/>
      <c r="AE16" s="245"/>
      <c r="AF16" s="245"/>
      <c r="AG16" s="245"/>
      <c r="AH16" s="245"/>
      <c r="AI16" s="246"/>
      <c r="AJ16" s="248"/>
      <c r="AK16" s="246"/>
      <c r="AL16" s="245"/>
      <c r="AM16" s="245"/>
      <c r="AN16" s="245"/>
      <c r="AO16" s="245"/>
      <c r="AP16" s="248"/>
      <c r="AQ16" s="245"/>
      <c r="AR16" s="245"/>
      <c r="AS16" s="248">
        <v>1</v>
      </c>
      <c r="AT16" s="248"/>
      <c r="AU16" s="248"/>
      <c r="AV16" s="248"/>
      <c r="AW16" s="248"/>
      <c r="AX16" s="249"/>
    </row>
    <row r="17" spans="1:50" ht="68.25" customHeight="1">
      <c r="A17" s="113">
        <v>2</v>
      </c>
      <c r="B17" s="111" t="s">
        <v>158</v>
      </c>
      <c r="C17" s="111" t="s">
        <v>161</v>
      </c>
      <c r="D17" s="111" t="s">
        <v>95</v>
      </c>
      <c r="E17" s="111" t="s">
        <v>164</v>
      </c>
      <c r="F17" s="111" t="s">
        <v>198</v>
      </c>
      <c r="G17" s="113">
        <v>38.11</v>
      </c>
      <c r="H17" s="24">
        <v>0</v>
      </c>
      <c r="I17" s="24">
        <v>0</v>
      </c>
      <c r="J17" s="24">
        <v>17697</v>
      </c>
      <c r="K17" s="28">
        <f t="shared" si="0"/>
        <v>0</v>
      </c>
      <c r="L17" s="28">
        <f t="shared" si="1"/>
        <v>0.5</v>
      </c>
      <c r="M17" s="24">
        <f t="shared" si="2"/>
        <v>9</v>
      </c>
      <c r="N17" s="29">
        <v>0</v>
      </c>
      <c r="O17" s="29">
        <v>9</v>
      </c>
      <c r="P17" s="29">
        <v>0</v>
      </c>
      <c r="Q17" s="24">
        <v>19</v>
      </c>
      <c r="R17" s="24">
        <f t="shared" si="3"/>
        <v>0</v>
      </c>
      <c r="S17" s="24">
        <f t="shared" si="4"/>
        <v>0</v>
      </c>
      <c r="T17" s="24">
        <f t="shared" si="5"/>
        <v>0</v>
      </c>
      <c r="U17" s="30">
        <f t="shared" si="6"/>
        <v>0</v>
      </c>
      <c r="V17" s="2"/>
      <c r="W17" s="28">
        <f t="shared" si="7"/>
        <v>0</v>
      </c>
      <c r="X17" s="2">
        <v>9</v>
      </c>
      <c r="Y17" s="28">
        <f t="shared" si="8"/>
        <v>2095.6973684210525</v>
      </c>
      <c r="Z17" s="2"/>
      <c r="AA17" s="28">
        <f t="shared" si="9"/>
        <v>0</v>
      </c>
      <c r="AB17" s="2">
        <v>0</v>
      </c>
      <c r="AC17" s="24">
        <f t="shared" si="10"/>
        <v>0</v>
      </c>
      <c r="AD17" s="2"/>
      <c r="AE17" s="24">
        <f t="shared" si="11"/>
        <v>0</v>
      </c>
      <c r="AF17" s="2"/>
      <c r="AG17" s="24">
        <f t="shared" si="12"/>
        <v>0</v>
      </c>
      <c r="AH17" s="2"/>
      <c r="AI17" s="28">
        <f t="shared" si="13"/>
        <v>0</v>
      </c>
      <c r="AJ17" s="31">
        <f t="shared" si="14"/>
        <v>0</v>
      </c>
      <c r="AK17" s="28"/>
      <c r="AL17" s="2"/>
      <c r="AM17" s="2"/>
      <c r="AN17" s="2"/>
      <c r="AO17" s="2"/>
      <c r="AP17" s="31">
        <f t="shared" si="15"/>
        <v>2095.6973684210525</v>
      </c>
      <c r="AQ17" s="34"/>
      <c r="AR17" s="35"/>
      <c r="AS17" s="32">
        <v>1</v>
      </c>
      <c r="AT17" s="31">
        <f t="shared" si="16"/>
        <v>0</v>
      </c>
      <c r="AU17" s="31">
        <f t="shared" si="17"/>
        <v>0</v>
      </c>
      <c r="AV17" s="31"/>
      <c r="AW17" s="31">
        <f>AT17+AU17</f>
        <v>0</v>
      </c>
      <c r="AX17" s="33">
        <f>U17+AP17+AW17</f>
        <v>2095.6973684210525</v>
      </c>
    </row>
    <row r="18" spans="1:50" ht="82.5" customHeight="1">
      <c r="A18" s="113"/>
      <c r="B18" s="111" t="s">
        <v>158</v>
      </c>
      <c r="C18" s="111" t="s">
        <v>161</v>
      </c>
      <c r="D18" s="111" t="s">
        <v>159</v>
      </c>
      <c r="E18" s="111"/>
      <c r="F18" s="111"/>
      <c r="G18" s="113">
        <v>38.11</v>
      </c>
      <c r="H18" s="263"/>
      <c r="I18" s="263"/>
      <c r="J18" s="263"/>
      <c r="K18" s="28"/>
      <c r="L18" s="28"/>
      <c r="M18" s="263"/>
      <c r="N18" s="29"/>
      <c r="O18" s="29"/>
      <c r="P18" s="29"/>
      <c r="Q18" s="263"/>
      <c r="R18" s="263"/>
      <c r="S18" s="263"/>
      <c r="T18" s="263"/>
      <c r="U18" s="262"/>
      <c r="V18" s="261"/>
      <c r="W18" s="28"/>
      <c r="X18" s="261"/>
      <c r="Y18" s="28"/>
      <c r="Z18" s="261"/>
      <c r="AA18" s="28"/>
      <c r="AB18" s="261"/>
      <c r="AC18" s="263"/>
      <c r="AD18" s="261"/>
      <c r="AE18" s="263"/>
      <c r="AF18" s="261"/>
      <c r="AG18" s="263"/>
      <c r="AH18" s="261"/>
      <c r="AI18" s="28"/>
      <c r="AJ18" s="31"/>
      <c r="AK18" s="28"/>
      <c r="AL18" s="261"/>
      <c r="AM18" s="261"/>
      <c r="AN18" s="261"/>
      <c r="AO18" s="261"/>
      <c r="AP18" s="31"/>
      <c r="AQ18" s="34"/>
      <c r="AR18" s="35"/>
      <c r="AS18" s="32">
        <v>1</v>
      </c>
      <c r="AT18" s="31"/>
      <c r="AU18" s="31"/>
      <c r="AV18" s="31"/>
      <c r="AW18" s="31"/>
      <c r="AX18" s="33"/>
    </row>
    <row r="19" spans="1:50" ht="81" customHeight="1">
      <c r="A19" s="113">
        <v>3</v>
      </c>
      <c r="B19" s="111" t="s">
        <v>165</v>
      </c>
      <c r="C19" s="111" t="s">
        <v>591</v>
      </c>
      <c r="D19" s="111" t="s">
        <v>95</v>
      </c>
      <c r="E19" s="111" t="s">
        <v>164</v>
      </c>
      <c r="F19" s="111" t="s">
        <v>198</v>
      </c>
      <c r="G19" s="113">
        <v>27</v>
      </c>
      <c r="H19" s="263"/>
      <c r="I19" s="263"/>
      <c r="J19" s="263"/>
      <c r="K19" s="28"/>
      <c r="L19" s="28"/>
      <c r="M19" s="263"/>
      <c r="N19" s="29">
        <v>0</v>
      </c>
      <c r="O19" s="29">
        <v>9</v>
      </c>
      <c r="P19" s="29">
        <v>0</v>
      </c>
      <c r="Q19" s="263"/>
      <c r="R19" s="263"/>
      <c r="S19" s="263"/>
      <c r="T19" s="263"/>
      <c r="U19" s="262"/>
      <c r="V19" s="261"/>
      <c r="W19" s="28"/>
      <c r="X19" s="261">
        <v>9</v>
      </c>
      <c r="Y19" s="28"/>
      <c r="Z19" s="261"/>
      <c r="AA19" s="28"/>
      <c r="AB19" s="261"/>
      <c r="AC19" s="263"/>
      <c r="AD19" s="261"/>
      <c r="AE19" s="263"/>
      <c r="AF19" s="261"/>
      <c r="AG19" s="263"/>
      <c r="AH19" s="261"/>
      <c r="AI19" s="28"/>
      <c r="AJ19" s="31"/>
      <c r="AK19" s="28"/>
      <c r="AL19" s="261"/>
      <c r="AM19" s="261"/>
      <c r="AN19" s="261"/>
      <c r="AO19" s="261"/>
      <c r="AP19" s="31"/>
      <c r="AQ19" s="34"/>
      <c r="AR19" s="35"/>
      <c r="AS19" s="32"/>
      <c r="AT19" s="31"/>
      <c r="AU19" s="31"/>
      <c r="AV19" s="31"/>
      <c r="AW19" s="31"/>
      <c r="AX19" s="33"/>
    </row>
    <row r="20" spans="1:50" ht="68.25" customHeight="1">
      <c r="A20" s="113"/>
      <c r="B20" s="111" t="s">
        <v>165</v>
      </c>
      <c r="C20" s="111"/>
      <c r="D20" s="111" t="s">
        <v>166</v>
      </c>
      <c r="E20" s="111"/>
      <c r="F20" s="111"/>
      <c r="G20" s="113">
        <v>27</v>
      </c>
      <c r="H20" s="263"/>
      <c r="I20" s="263"/>
      <c r="J20" s="263"/>
      <c r="K20" s="28"/>
      <c r="L20" s="28"/>
      <c r="M20" s="263"/>
      <c r="N20" s="29"/>
      <c r="O20" s="29"/>
      <c r="P20" s="29"/>
      <c r="Q20" s="263"/>
      <c r="R20" s="263"/>
      <c r="S20" s="263"/>
      <c r="T20" s="263"/>
      <c r="U20" s="262"/>
      <c r="V20" s="261"/>
      <c r="W20" s="28"/>
      <c r="X20" s="261"/>
      <c r="Y20" s="28"/>
      <c r="Z20" s="261"/>
      <c r="AA20" s="28"/>
      <c r="AB20" s="261"/>
      <c r="AC20" s="263"/>
      <c r="AD20" s="261"/>
      <c r="AE20" s="263"/>
      <c r="AF20" s="261"/>
      <c r="AG20" s="263"/>
      <c r="AH20" s="261"/>
      <c r="AI20" s="28"/>
      <c r="AJ20" s="31"/>
      <c r="AK20" s="28"/>
      <c r="AL20" s="261"/>
      <c r="AM20" s="261"/>
      <c r="AN20" s="261"/>
      <c r="AO20" s="261"/>
      <c r="AP20" s="31"/>
      <c r="AQ20" s="34"/>
      <c r="AR20" s="35"/>
      <c r="AS20" s="32">
        <v>1</v>
      </c>
      <c r="AT20" s="31"/>
      <c r="AU20" s="31"/>
      <c r="AV20" s="31"/>
      <c r="AW20" s="31"/>
      <c r="AX20" s="33"/>
    </row>
    <row r="21" spans="1:50" ht="68.25" customHeight="1">
      <c r="A21" s="113">
        <v>4</v>
      </c>
      <c r="B21" s="111" t="s">
        <v>168</v>
      </c>
      <c r="C21" s="111" t="s">
        <v>171</v>
      </c>
      <c r="D21" s="111" t="s">
        <v>95</v>
      </c>
      <c r="E21" s="111" t="s">
        <v>170</v>
      </c>
      <c r="F21" s="111" t="s">
        <v>97</v>
      </c>
      <c r="G21" s="113">
        <v>6</v>
      </c>
      <c r="H21" s="263"/>
      <c r="I21" s="263"/>
      <c r="J21" s="263"/>
      <c r="K21" s="28"/>
      <c r="L21" s="28"/>
      <c r="M21" s="263"/>
      <c r="N21" s="29">
        <v>1</v>
      </c>
      <c r="O21" s="29">
        <v>6</v>
      </c>
      <c r="P21" s="29">
        <v>1</v>
      </c>
      <c r="Q21" s="263"/>
      <c r="R21" s="263"/>
      <c r="S21" s="263"/>
      <c r="T21" s="263"/>
      <c r="U21" s="262"/>
      <c r="V21" s="261"/>
      <c r="W21" s="28"/>
      <c r="X21" s="261"/>
      <c r="Y21" s="28"/>
      <c r="Z21" s="261"/>
      <c r="AA21" s="28"/>
      <c r="AB21" s="261"/>
      <c r="AC21" s="263"/>
      <c r="AD21" s="261"/>
      <c r="AE21" s="263"/>
      <c r="AF21" s="261"/>
      <c r="AG21" s="263"/>
      <c r="AH21" s="261"/>
      <c r="AI21" s="28"/>
      <c r="AJ21" s="31"/>
      <c r="AK21" s="28"/>
      <c r="AL21" s="261"/>
      <c r="AM21" s="261"/>
      <c r="AN21" s="261"/>
      <c r="AO21" s="261"/>
      <c r="AP21" s="31"/>
      <c r="AQ21" s="34"/>
      <c r="AR21" s="35"/>
      <c r="AS21" s="32"/>
      <c r="AT21" s="31"/>
      <c r="AU21" s="31"/>
      <c r="AV21" s="31"/>
      <c r="AW21" s="31"/>
      <c r="AX21" s="33"/>
    </row>
    <row r="22" spans="1:50" ht="60" customHeight="1">
      <c r="A22" s="113"/>
      <c r="B22" s="111" t="s">
        <v>168</v>
      </c>
      <c r="C22" s="111" t="s">
        <v>171</v>
      </c>
      <c r="D22" s="111" t="s">
        <v>592</v>
      </c>
      <c r="E22" s="111"/>
      <c r="F22" s="111"/>
      <c r="G22" s="113">
        <v>6</v>
      </c>
      <c r="H22" s="24"/>
      <c r="I22" s="24"/>
      <c r="J22" s="24"/>
      <c r="K22" s="28"/>
      <c r="L22" s="28"/>
      <c r="M22" s="24"/>
      <c r="N22" s="29"/>
      <c r="O22" s="29"/>
      <c r="P22" s="29"/>
      <c r="Q22" s="24"/>
      <c r="R22" s="24"/>
      <c r="S22" s="24"/>
      <c r="T22" s="24"/>
      <c r="U22" s="30"/>
      <c r="V22" s="2"/>
      <c r="W22" s="28"/>
      <c r="X22" s="2"/>
      <c r="Y22" s="28"/>
      <c r="Z22" s="2"/>
      <c r="AA22" s="28"/>
      <c r="AB22" s="2"/>
      <c r="AC22" s="24"/>
      <c r="AD22" s="2"/>
      <c r="AE22" s="24"/>
      <c r="AF22" s="202">
        <v>0.2</v>
      </c>
      <c r="AG22" s="24"/>
      <c r="AH22" s="2"/>
      <c r="AI22" s="28"/>
      <c r="AJ22" s="31"/>
      <c r="AK22" s="28"/>
      <c r="AL22" s="2"/>
      <c r="AM22" s="2"/>
      <c r="AN22" s="2"/>
      <c r="AO22" s="2"/>
      <c r="AP22" s="31"/>
      <c r="AQ22" s="31"/>
      <c r="AR22" s="31"/>
      <c r="AS22" s="32">
        <v>1</v>
      </c>
      <c r="AT22" s="31"/>
      <c r="AU22" s="31"/>
      <c r="AV22" s="31"/>
      <c r="AW22" s="31"/>
      <c r="AX22" s="33"/>
    </row>
    <row r="23" spans="1:50" ht="44.25" customHeight="1" thickBot="1">
      <c r="A23" s="113">
        <v>5</v>
      </c>
      <c r="B23" s="174" t="s">
        <v>172</v>
      </c>
      <c r="C23" s="111" t="s">
        <v>199</v>
      </c>
      <c r="D23" s="111" t="s">
        <v>200</v>
      </c>
      <c r="E23" s="111">
        <v>0</v>
      </c>
      <c r="F23" s="111" t="s">
        <v>97</v>
      </c>
      <c r="G23" s="113">
        <v>16</v>
      </c>
      <c r="H23" s="24"/>
      <c r="I23" s="24"/>
      <c r="J23" s="24">
        <v>17697</v>
      </c>
      <c r="K23" s="28">
        <f t="shared" ref="K23" si="18">J23*I23</f>
        <v>0</v>
      </c>
      <c r="L23" s="28">
        <f t="shared" ref="L23" si="19">M23/18</f>
        <v>0</v>
      </c>
      <c r="M23" s="24">
        <f t="shared" ref="M23" si="20">N23+O23+P23</f>
        <v>0</v>
      </c>
      <c r="N23" s="29">
        <v>0</v>
      </c>
      <c r="O23" s="29">
        <v>0</v>
      </c>
      <c r="P23" s="29">
        <v>0</v>
      </c>
      <c r="Q23" s="24">
        <v>18</v>
      </c>
      <c r="R23" s="24">
        <f t="shared" ref="R23" si="21">K23/Q23*N23</f>
        <v>0</v>
      </c>
      <c r="S23" s="24">
        <f t="shared" ref="S23" si="22">K23/Q23*O23</f>
        <v>0</v>
      </c>
      <c r="T23" s="24">
        <f t="shared" ref="T23" si="23">K23/Q23*P23</f>
        <v>0</v>
      </c>
      <c r="U23" s="30">
        <f t="shared" ref="U23" si="24">SUM(R23:T23)</f>
        <v>0</v>
      </c>
      <c r="V23" s="2"/>
      <c r="W23" s="28">
        <f t="shared" ref="W23" si="25">J23/Q23*V23*20/100</f>
        <v>0</v>
      </c>
      <c r="X23" s="2"/>
      <c r="Y23" s="28">
        <f t="shared" ref="Y23" si="26">J23*25/100/Q23*X23</f>
        <v>0</v>
      </c>
      <c r="Z23" s="2"/>
      <c r="AA23" s="28">
        <f t="shared" ref="AA23" si="27">J23*25/100/Q23*Z23</f>
        <v>0</v>
      </c>
      <c r="AB23" s="2"/>
      <c r="AC23" s="24">
        <f t="shared" ref="AC23" si="28">J23*25/100*AB23</f>
        <v>0</v>
      </c>
      <c r="AD23" s="2"/>
      <c r="AE23" s="24">
        <f t="shared" ref="AE23" si="29">J23*30/100*AD23</f>
        <v>0</v>
      </c>
      <c r="AF23" s="2"/>
      <c r="AG23" s="24">
        <f t="shared" ref="AG23" si="30">J23*20/100*AF23</f>
        <v>0</v>
      </c>
      <c r="AH23" s="2"/>
      <c r="AI23" s="28">
        <f t="shared" ref="AI23" si="31">(R23+S23+T23)*AH23/100</f>
        <v>0</v>
      </c>
      <c r="AJ23" s="31">
        <f t="shared" ref="AJ23" si="32">U23*10/100</f>
        <v>0</v>
      </c>
      <c r="AK23" s="28"/>
      <c r="AL23" s="2"/>
      <c r="AM23" s="2"/>
      <c r="AN23" s="2"/>
      <c r="AO23" s="2"/>
      <c r="AP23" s="31">
        <f t="shared" ref="AP23" si="33">W23+Y23+AA23+AC23+AE23+AG23+AI23+AJ23+AK23+AL23+AM23+AO23</f>
        <v>0</v>
      </c>
      <c r="AQ23" s="31">
        <v>0</v>
      </c>
      <c r="AR23" s="31">
        <v>0</v>
      </c>
      <c r="AS23" s="32">
        <v>1</v>
      </c>
      <c r="AT23" s="31">
        <f t="shared" ref="AT23" si="34">J23*AR23*AS23</f>
        <v>0</v>
      </c>
      <c r="AU23" s="31">
        <f t="shared" ref="AU23" si="35">AT23*10/100</f>
        <v>0</v>
      </c>
      <c r="AV23" s="31"/>
      <c r="AW23" s="31">
        <f>AT23+AU23</f>
        <v>0</v>
      </c>
      <c r="AX23" s="33">
        <f>U23+AP23+AW23</f>
        <v>0</v>
      </c>
    </row>
    <row r="24" spans="1:50" ht="63.75" customHeight="1" thickBot="1">
      <c r="A24" s="113">
        <v>6</v>
      </c>
      <c r="B24" s="175" t="s">
        <v>201</v>
      </c>
      <c r="C24" s="118" t="s">
        <v>243</v>
      </c>
      <c r="D24" s="111" t="s">
        <v>95</v>
      </c>
      <c r="E24" s="111" t="s">
        <v>354</v>
      </c>
      <c r="F24" s="111" t="s">
        <v>97</v>
      </c>
      <c r="G24" s="113">
        <v>0</v>
      </c>
      <c r="H24" s="263"/>
      <c r="I24" s="263"/>
      <c r="J24" s="263"/>
      <c r="K24" s="28"/>
      <c r="L24" s="28"/>
      <c r="M24" s="263"/>
      <c r="N24" s="29">
        <v>0</v>
      </c>
      <c r="O24" s="29">
        <v>6</v>
      </c>
      <c r="P24" s="29">
        <v>3</v>
      </c>
      <c r="Q24" s="263"/>
      <c r="R24" s="263"/>
      <c r="S24" s="263"/>
      <c r="T24" s="263"/>
      <c r="U24" s="262"/>
      <c r="V24" s="261"/>
      <c r="W24" s="28"/>
      <c r="X24" s="261"/>
      <c r="Y24" s="28"/>
      <c r="Z24" s="261"/>
      <c r="AA24" s="28"/>
      <c r="AB24" s="261"/>
      <c r="AC24" s="263"/>
      <c r="AD24" s="261"/>
      <c r="AE24" s="263"/>
      <c r="AF24" s="261"/>
      <c r="AG24" s="263"/>
      <c r="AH24" s="261"/>
      <c r="AI24" s="28"/>
      <c r="AJ24" s="31"/>
      <c r="AK24" s="28"/>
      <c r="AL24" s="261"/>
      <c r="AM24" s="261"/>
      <c r="AN24" s="261"/>
      <c r="AO24" s="261"/>
      <c r="AP24" s="31"/>
      <c r="AQ24" s="31"/>
      <c r="AR24" s="31"/>
      <c r="AS24" s="32"/>
      <c r="AT24" s="31"/>
      <c r="AU24" s="31"/>
      <c r="AV24" s="31"/>
      <c r="AW24" s="31"/>
      <c r="AX24" s="33"/>
    </row>
    <row r="25" spans="1:50" ht="60" customHeight="1">
      <c r="A25" s="113"/>
      <c r="B25" s="175" t="s">
        <v>201</v>
      </c>
      <c r="C25" s="118" t="s">
        <v>243</v>
      </c>
      <c r="D25" s="111" t="s">
        <v>593</v>
      </c>
      <c r="E25" s="111"/>
      <c r="F25" s="111"/>
      <c r="G25" s="2">
        <v>0</v>
      </c>
      <c r="H25" s="2"/>
      <c r="I25" s="2"/>
      <c r="J25" s="24"/>
      <c r="K25" s="28"/>
      <c r="L25" s="28"/>
      <c r="M25" s="24"/>
      <c r="N25" s="29"/>
      <c r="O25" s="29"/>
      <c r="P25" s="29"/>
      <c r="Q25" s="24"/>
      <c r="R25" s="24"/>
      <c r="S25" s="24"/>
      <c r="T25" s="24"/>
      <c r="U25" s="30"/>
      <c r="V25" s="2"/>
      <c r="W25" s="28"/>
      <c r="X25" s="2"/>
      <c r="Y25" s="28"/>
      <c r="Z25" s="2"/>
      <c r="AA25" s="28"/>
      <c r="AB25" s="2"/>
      <c r="AC25" s="24"/>
      <c r="AD25" s="2"/>
      <c r="AE25" s="24"/>
      <c r="AF25" s="202"/>
      <c r="AG25" s="24"/>
      <c r="AH25" s="2"/>
      <c r="AI25" s="28"/>
      <c r="AJ25" s="31"/>
      <c r="AK25" s="28"/>
      <c r="AL25" s="2"/>
      <c r="AM25" s="2"/>
      <c r="AN25" s="2"/>
      <c r="AO25" s="2"/>
      <c r="AP25" s="36"/>
      <c r="AQ25" s="36"/>
      <c r="AR25" s="36"/>
      <c r="AS25" s="32">
        <v>1</v>
      </c>
      <c r="AT25" s="36"/>
      <c r="AU25" s="36"/>
      <c r="AV25" s="36"/>
      <c r="AW25" s="36"/>
      <c r="AX25" s="33"/>
    </row>
    <row r="26" spans="1:50" ht="78.75" customHeight="1">
      <c r="A26" s="113">
        <v>7</v>
      </c>
      <c r="B26" s="122" t="s">
        <v>204</v>
      </c>
      <c r="C26" s="122" t="s">
        <v>206</v>
      </c>
      <c r="D26" s="111" t="s">
        <v>583</v>
      </c>
      <c r="E26" s="173" t="s">
        <v>207</v>
      </c>
      <c r="F26" s="122" t="s">
        <v>416</v>
      </c>
      <c r="G26" s="261">
        <v>23</v>
      </c>
      <c r="H26" s="261"/>
      <c r="I26" s="261"/>
      <c r="J26" s="263"/>
      <c r="K26" s="28"/>
      <c r="L26" s="28"/>
      <c r="M26" s="263"/>
      <c r="N26" s="29"/>
      <c r="O26" s="29"/>
      <c r="P26" s="29"/>
      <c r="Q26" s="263"/>
      <c r="R26" s="263"/>
      <c r="S26" s="263"/>
      <c r="T26" s="263"/>
      <c r="U26" s="262"/>
      <c r="V26" s="261"/>
      <c r="W26" s="28"/>
      <c r="X26" s="261"/>
      <c r="Y26" s="28"/>
      <c r="Z26" s="261"/>
      <c r="AA26" s="28"/>
      <c r="AB26" s="261"/>
      <c r="AC26" s="263"/>
      <c r="AD26" s="261"/>
      <c r="AE26" s="263"/>
      <c r="AF26" s="202"/>
      <c r="AG26" s="263"/>
      <c r="AH26" s="261"/>
      <c r="AI26" s="28"/>
      <c r="AJ26" s="31"/>
      <c r="AK26" s="28"/>
      <c r="AL26" s="261"/>
      <c r="AM26" s="261"/>
      <c r="AN26" s="261"/>
      <c r="AO26" s="261"/>
      <c r="AP26" s="36"/>
      <c r="AQ26" s="36"/>
      <c r="AR26" s="36"/>
      <c r="AS26" s="32"/>
      <c r="AT26" s="36"/>
      <c r="AU26" s="36"/>
      <c r="AV26" s="36"/>
      <c r="AW26" s="36"/>
      <c r="AX26" s="33"/>
    </row>
    <row r="27" spans="1:50" ht="66" customHeight="1">
      <c r="A27" s="113"/>
      <c r="B27" s="122" t="s">
        <v>204</v>
      </c>
      <c r="C27" s="122" t="s">
        <v>206</v>
      </c>
      <c r="D27" s="173" t="s">
        <v>594</v>
      </c>
      <c r="E27" s="173"/>
      <c r="F27" s="122"/>
      <c r="G27" s="143">
        <v>23</v>
      </c>
      <c r="H27" s="29"/>
      <c r="I27" s="29"/>
      <c r="J27" s="29"/>
      <c r="K27" s="172"/>
      <c r="L27" s="17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>
        <v>1</v>
      </c>
      <c r="AT27" s="29"/>
      <c r="AU27" s="29"/>
      <c r="AV27" s="29"/>
      <c r="AW27" s="29"/>
      <c r="AX27" s="29"/>
    </row>
    <row r="28" spans="1:50" s="18" customFormat="1" ht="39" hidden="1" customHeight="1">
      <c r="A28" s="17">
        <v>8</v>
      </c>
      <c r="G28" s="17"/>
      <c r="H28" s="20"/>
      <c r="I28" s="20"/>
      <c r="J28" s="20"/>
      <c r="K28" s="20"/>
      <c r="L28" s="20"/>
      <c r="M28" s="20"/>
      <c r="N28" s="20"/>
      <c r="O28" s="17"/>
      <c r="P28" s="17"/>
      <c r="Q28" s="17"/>
      <c r="R28" s="17"/>
      <c r="S28" s="17"/>
      <c r="T28" s="17"/>
      <c r="U28" s="21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37"/>
      <c r="AT28" s="37"/>
      <c r="AU28" s="37"/>
      <c r="AV28" s="37"/>
      <c r="AW28" s="37"/>
      <c r="AX28" s="21"/>
    </row>
    <row r="29" spans="1:50" s="18" customFormat="1" ht="66.75" customHeight="1" thickBot="1">
      <c r="A29" s="113">
        <v>8</v>
      </c>
      <c r="B29" s="109" t="s">
        <v>210</v>
      </c>
      <c r="C29" s="122" t="s">
        <v>213</v>
      </c>
      <c r="D29" s="178" t="s">
        <v>417</v>
      </c>
      <c r="E29" s="177">
        <v>0</v>
      </c>
      <c r="F29" s="122" t="s">
        <v>97</v>
      </c>
      <c r="G29" s="143">
        <v>21.6</v>
      </c>
      <c r="H29" s="126"/>
      <c r="I29" s="126"/>
      <c r="J29" s="126"/>
      <c r="K29" s="126"/>
      <c r="L29" s="126"/>
      <c r="M29" s="126"/>
      <c r="N29" s="29">
        <v>0</v>
      </c>
      <c r="O29" s="29">
        <v>0</v>
      </c>
      <c r="P29" s="29">
        <v>0</v>
      </c>
      <c r="Q29" s="126"/>
      <c r="R29" s="126"/>
      <c r="S29" s="126"/>
      <c r="T29" s="126"/>
      <c r="U29" s="127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393" t="s">
        <v>98</v>
      </c>
      <c r="AL29" s="394"/>
      <c r="AM29" s="126"/>
      <c r="AN29" s="126" t="s">
        <v>98</v>
      </c>
      <c r="AO29" s="126"/>
      <c r="AP29" s="126"/>
      <c r="AQ29" s="126"/>
      <c r="AR29" s="126"/>
      <c r="AS29" s="128"/>
      <c r="AT29" s="128"/>
      <c r="AU29" s="128"/>
      <c r="AV29" s="128"/>
      <c r="AW29" s="128"/>
      <c r="AX29" s="127"/>
    </row>
    <row r="30" spans="1:50" s="18" customFormat="1" ht="80.25" customHeight="1" thickBot="1">
      <c r="A30" s="176">
        <v>9</v>
      </c>
      <c r="B30" s="114" t="s">
        <v>214</v>
      </c>
      <c r="C30" s="114" t="s">
        <v>217</v>
      </c>
      <c r="D30" s="114" t="s">
        <v>215</v>
      </c>
      <c r="E30" s="122" t="s">
        <v>218</v>
      </c>
      <c r="F30" s="122" t="s">
        <v>97</v>
      </c>
      <c r="G30" s="179">
        <v>19.600000000000001</v>
      </c>
      <c r="H30" s="126"/>
      <c r="I30" s="126"/>
      <c r="J30" s="126"/>
      <c r="K30" s="126"/>
      <c r="L30" s="126"/>
      <c r="M30" s="126"/>
      <c r="N30" s="26">
        <v>18</v>
      </c>
      <c r="O30" s="126"/>
      <c r="P30" s="126"/>
      <c r="Q30" s="126"/>
      <c r="R30" s="126"/>
      <c r="S30" s="126"/>
      <c r="T30" s="126"/>
      <c r="U30" s="127"/>
      <c r="V30" s="162">
        <v>12</v>
      </c>
      <c r="W30" s="126"/>
      <c r="X30" s="126"/>
      <c r="Y30" s="126"/>
      <c r="Z30" s="126"/>
      <c r="AA30" s="126"/>
      <c r="AB30" s="162" t="s">
        <v>489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8"/>
      <c r="AT30" s="128"/>
      <c r="AU30" s="128"/>
      <c r="AV30" s="128"/>
      <c r="AW30" s="128"/>
      <c r="AX30" s="127"/>
    </row>
    <row r="31" spans="1:50" ht="60" customHeight="1" thickBot="1">
      <c r="A31" s="18">
        <v>10</v>
      </c>
      <c r="B31" s="109" t="s">
        <v>219</v>
      </c>
      <c r="C31" s="125" t="s">
        <v>221</v>
      </c>
      <c r="D31" s="109" t="s">
        <v>220</v>
      </c>
      <c r="E31" s="122" t="s">
        <v>222</v>
      </c>
      <c r="F31" s="122" t="s">
        <v>97</v>
      </c>
      <c r="G31" s="143">
        <v>9</v>
      </c>
      <c r="H31" s="129"/>
      <c r="I31" s="129"/>
      <c r="J31" s="130"/>
      <c r="K31" s="130"/>
      <c r="L31" s="130"/>
      <c r="M31" s="130"/>
      <c r="N31" s="161">
        <v>3</v>
      </c>
      <c r="O31" s="20">
        <v>18</v>
      </c>
      <c r="P31" s="129"/>
      <c r="Q31" s="130"/>
      <c r="R31" s="130"/>
      <c r="S31" s="130"/>
      <c r="T31" s="130"/>
      <c r="U31" s="131"/>
      <c r="V31" s="129"/>
      <c r="W31" s="130"/>
      <c r="X31" s="129"/>
      <c r="Y31" s="130"/>
      <c r="Z31" s="129"/>
      <c r="AA31" s="130"/>
      <c r="AB31" s="129"/>
      <c r="AC31" s="130"/>
      <c r="AD31" s="129"/>
      <c r="AE31" s="130"/>
      <c r="AF31" s="129"/>
      <c r="AG31" s="130"/>
      <c r="AH31" s="129"/>
      <c r="AI31" s="130"/>
      <c r="AJ31" s="130"/>
      <c r="AK31" s="130"/>
      <c r="AL31" s="129"/>
      <c r="AM31" s="129">
        <v>30</v>
      </c>
      <c r="AN31" s="129"/>
      <c r="AO31" s="129"/>
      <c r="AP31" s="132"/>
      <c r="AQ31" s="132"/>
      <c r="AR31" s="132"/>
      <c r="AS31" s="126"/>
      <c r="AT31" s="132"/>
      <c r="AU31" s="132"/>
      <c r="AV31" s="132"/>
      <c r="AW31" s="132"/>
      <c r="AX31" s="133"/>
    </row>
    <row r="32" spans="1:50" ht="63.75" customHeight="1" thickBot="1">
      <c r="A32" s="18">
        <v>11</v>
      </c>
      <c r="B32" s="293" t="s">
        <v>223</v>
      </c>
      <c r="C32" s="298" t="s">
        <v>225</v>
      </c>
      <c r="D32" s="293" t="s">
        <v>224</v>
      </c>
      <c r="E32" s="326" t="s">
        <v>226</v>
      </c>
      <c r="F32" s="296" t="s">
        <v>419</v>
      </c>
      <c r="G32" s="319">
        <v>38</v>
      </c>
      <c r="H32" s="129"/>
      <c r="I32" s="129"/>
      <c r="J32" s="130"/>
      <c r="K32" s="130"/>
      <c r="L32" s="130"/>
      <c r="M32" s="130"/>
      <c r="N32" s="129"/>
      <c r="O32" s="29">
        <v>6</v>
      </c>
      <c r="P32" s="129"/>
      <c r="Q32" s="130"/>
      <c r="R32" s="130"/>
      <c r="S32" s="130"/>
      <c r="T32" s="130"/>
      <c r="U32" s="131"/>
      <c r="V32" s="129"/>
      <c r="W32" s="130"/>
      <c r="X32" s="29">
        <v>6</v>
      </c>
      <c r="Y32" s="130"/>
      <c r="Z32" s="129"/>
      <c r="AA32" s="130"/>
      <c r="AB32" s="129"/>
      <c r="AC32" s="130"/>
      <c r="AD32" s="129"/>
      <c r="AE32" s="130"/>
      <c r="AF32" s="129"/>
      <c r="AG32" s="130"/>
      <c r="AH32" s="129"/>
      <c r="AI32" s="130"/>
      <c r="AJ32" s="130"/>
      <c r="AK32" s="130"/>
      <c r="AL32" s="129"/>
      <c r="AM32" s="129"/>
      <c r="AN32" s="129"/>
      <c r="AO32" s="129"/>
      <c r="AP32" s="132"/>
      <c r="AQ32" s="132"/>
      <c r="AR32" s="132"/>
      <c r="AS32" s="126"/>
      <c r="AT32" s="132"/>
      <c r="AU32" s="132"/>
      <c r="AV32" s="132"/>
      <c r="AW32" s="132"/>
      <c r="AX32" s="133"/>
    </row>
    <row r="33" spans="1:50" ht="12.75" hidden="1" customHeight="1" thickBot="1">
      <c r="A33" s="129"/>
      <c r="B33" s="294"/>
      <c r="C33" s="294"/>
      <c r="D33" s="294"/>
      <c r="E33" s="315"/>
      <c r="F33" s="297"/>
      <c r="G33" s="320"/>
      <c r="H33" s="129"/>
      <c r="I33" s="129"/>
      <c r="J33" s="130"/>
      <c r="K33" s="130"/>
      <c r="L33" s="130"/>
      <c r="M33" s="130"/>
      <c r="N33" s="129"/>
      <c r="O33" s="129"/>
      <c r="P33" s="129"/>
      <c r="Q33" s="130"/>
      <c r="R33" s="130"/>
      <c r="S33" s="130"/>
      <c r="T33" s="130"/>
      <c r="U33" s="131"/>
      <c r="V33" s="129"/>
      <c r="W33" s="130"/>
      <c r="X33" s="129"/>
      <c r="Y33" s="130"/>
      <c r="Z33" s="129"/>
      <c r="AA33" s="130"/>
      <c r="AB33" s="129"/>
      <c r="AC33" s="130"/>
      <c r="AD33" s="129"/>
      <c r="AE33" s="130"/>
      <c r="AF33" s="129"/>
      <c r="AG33" s="130"/>
      <c r="AH33" s="129"/>
      <c r="AI33" s="130"/>
      <c r="AJ33" s="130"/>
      <c r="AK33" s="130"/>
      <c r="AL33" s="129"/>
      <c r="AM33" s="129"/>
      <c r="AN33" s="129"/>
      <c r="AO33" s="129"/>
      <c r="AP33" s="132"/>
      <c r="AQ33" s="132"/>
      <c r="AR33" s="132"/>
      <c r="AS33" s="126"/>
      <c r="AT33" s="132"/>
      <c r="AU33" s="132"/>
      <c r="AV33" s="132"/>
      <c r="AW33" s="132"/>
      <c r="AX33" s="133"/>
    </row>
    <row r="34" spans="1:50" ht="60.75" thickBot="1">
      <c r="A34" s="18">
        <v>12</v>
      </c>
      <c r="B34" s="180" t="s">
        <v>227</v>
      </c>
      <c r="C34" s="180" t="s">
        <v>231</v>
      </c>
      <c r="D34" s="180" t="s">
        <v>215</v>
      </c>
      <c r="E34" s="181" t="s">
        <v>218</v>
      </c>
      <c r="F34" s="122" t="s">
        <v>96</v>
      </c>
      <c r="G34" s="143">
        <v>15</v>
      </c>
      <c r="H34" s="129"/>
      <c r="I34" s="129"/>
      <c r="J34" s="130"/>
      <c r="K34" s="130"/>
      <c r="L34" s="130"/>
      <c r="M34" s="130"/>
      <c r="N34" s="161">
        <v>19</v>
      </c>
      <c r="O34" s="129"/>
      <c r="P34" s="129"/>
      <c r="Q34" s="130"/>
      <c r="R34" s="130"/>
      <c r="S34" s="130"/>
      <c r="T34" s="130"/>
      <c r="U34" s="131"/>
      <c r="V34" s="162">
        <v>12</v>
      </c>
      <c r="W34" s="130"/>
      <c r="X34" s="129"/>
      <c r="Y34" s="130"/>
      <c r="Z34" s="129"/>
      <c r="AA34" s="130"/>
      <c r="AB34" s="162">
        <v>2</v>
      </c>
      <c r="AC34" s="130"/>
      <c r="AD34" s="129"/>
      <c r="AE34" s="130"/>
      <c r="AF34" s="129"/>
      <c r="AG34" s="130"/>
      <c r="AH34" s="129"/>
      <c r="AI34" s="130"/>
      <c r="AJ34" s="130"/>
      <c r="AK34" s="130"/>
      <c r="AL34" s="129"/>
      <c r="AM34" s="129"/>
      <c r="AN34" s="129"/>
      <c r="AO34" s="129"/>
      <c r="AP34" s="132"/>
      <c r="AQ34" s="132"/>
      <c r="AR34" s="132"/>
      <c r="AS34" s="126"/>
      <c r="AT34" s="132"/>
      <c r="AU34" s="132"/>
      <c r="AV34" s="132"/>
      <c r="AW34" s="132"/>
      <c r="AX34" s="133"/>
    </row>
    <row r="35" spans="1:50" ht="75.75" thickBot="1">
      <c r="A35" s="18">
        <v>13</v>
      </c>
      <c r="B35" s="180" t="s">
        <v>228</v>
      </c>
      <c r="C35" s="180" t="s">
        <v>232</v>
      </c>
      <c r="D35" s="180" t="s">
        <v>215</v>
      </c>
      <c r="E35" s="181" t="s">
        <v>218</v>
      </c>
      <c r="F35" s="122" t="s">
        <v>97</v>
      </c>
      <c r="G35" s="143">
        <v>2</v>
      </c>
      <c r="H35" s="129"/>
      <c r="I35" s="129"/>
      <c r="J35" s="130"/>
      <c r="K35" s="130"/>
      <c r="L35" s="130"/>
      <c r="M35" s="130"/>
      <c r="N35" s="161">
        <v>20</v>
      </c>
      <c r="O35" s="129"/>
      <c r="P35" s="129"/>
      <c r="Q35" s="130"/>
      <c r="R35" s="130"/>
      <c r="S35" s="130"/>
      <c r="T35" s="130"/>
      <c r="U35" s="131"/>
      <c r="V35" s="162">
        <v>13</v>
      </c>
      <c r="W35" s="130"/>
      <c r="X35" s="129"/>
      <c r="Y35" s="130"/>
      <c r="Z35" s="129"/>
      <c r="AA35" s="130"/>
      <c r="AB35" s="162" t="s">
        <v>490</v>
      </c>
      <c r="AC35" s="130"/>
      <c r="AD35" s="129"/>
      <c r="AE35" s="130"/>
      <c r="AF35" s="129"/>
      <c r="AG35" s="130"/>
      <c r="AH35" s="129"/>
      <c r="AI35" s="130"/>
      <c r="AJ35" s="130"/>
      <c r="AK35" s="130"/>
      <c r="AL35" s="129"/>
      <c r="AM35" s="129"/>
      <c r="AN35" s="129"/>
      <c r="AO35" s="129"/>
      <c r="AP35" s="132"/>
      <c r="AQ35" s="132"/>
      <c r="AR35" s="132"/>
      <c r="AS35" s="126"/>
      <c r="AT35" s="132"/>
      <c r="AU35" s="132"/>
      <c r="AV35" s="132"/>
      <c r="AW35" s="132"/>
      <c r="AX35" s="133"/>
    </row>
    <row r="36" spans="1:50" ht="60.75" thickBot="1">
      <c r="A36" s="18">
        <v>14</v>
      </c>
      <c r="B36" s="180" t="s">
        <v>229</v>
      </c>
      <c r="C36" s="180" t="s">
        <v>233</v>
      </c>
      <c r="D36" s="180" t="s">
        <v>230</v>
      </c>
      <c r="E36" s="124" t="s">
        <v>234</v>
      </c>
      <c r="F36" s="124" t="s">
        <v>97</v>
      </c>
      <c r="G36" s="187">
        <v>11.4</v>
      </c>
      <c r="H36" s="129"/>
      <c r="I36" s="129"/>
      <c r="J36" s="130"/>
      <c r="K36" s="130"/>
      <c r="L36" s="130"/>
      <c r="M36" s="130"/>
      <c r="N36" s="129"/>
      <c r="O36" s="26"/>
      <c r="P36" s="161"/>
      <c r="Q36" s="130"/>
      <c r="R36" s="130"/>
      <c r="S36" s="130"/>
      <c r="T36" s="130"/>
      <c r="U36" s="131"/>
      <c r="V36" s="129"/>
      <c r="W36" s="130"/>
      <c r="X36" s="129"/>
      <c r="Y36" s="130"/>
      <c r="Z36" s="129"/>
      <c r="AA36" s="130"/>
      <c r="AB36" s="129"/>
      <c r="AC36" s="130"/>
      <c r="AD36" s="129"/>
      <c r="AE36" s="130"/>
      <c r="AF36" s="129"/>
      <c r="AG36" s="130"/>
      <c r="AH36" s="129"/>
      <c r="AI36" s="130"/>
      <c r="AJ36" s="130"/>
      <c r="AK36" s="130"/>
      <c r="AL36" s="129"/>
      <c r="AM36" s="201">
        <v>0.3</v>
      </c>
      <c r="AN36" s="129"/>
      <c r="AO36" s="129"/>
      <c r="AP36" s="132"/>
      <c r="AQ36" s="132"/>
      <c r="AR36" s="132"/>
      <c r="AS36" s="126"/>
      <c r="AT36" s="132"/>
      <c r="AU36" s="132"/>
      <c r="AV36" s="132"/>
      <c r="AW36" s="132"/>
      <c r="AX36" s="133"/>
    </row>
    <row r="37" spans="1:50" ht="60.75" thickBot="1">
      <c r="A37" s="113">
        <v>15</v>
      </c>
      <c r="B37" s="180" t="s">
        <v>235</v>
      </c>
      <c r="C37" s="183" t="s">
        <v>242</v>
      </c>
      <c r="D37" s="180" t="s">
        <v>236</v>
      </c>
      <c r="E37" s="184" t="s">
        <v>237</v>
      </c>
      <c r="F37" s="151" t="s">
        <v>96</v>
      </c>
      <c r="G37" s="188">
        <v>32</v>
      </c>
      <c r="H37" s="129"/>
      <c r="I37" s="129"/>
      <c r="J37" s="130"/>
      <c r="K37" s="130"/>
      <c r="L37" s="130"/>
      <c r="M37" s="130"/>
      <c r="N37" s="129"/>
      <c r="O37" s="161">
        <v>16</v>
      </c>
      <c r="P37" s="29">
        <v>4</v>
      </c>
      <c r="Q37" s="130"/>
      <c r="R37" s="130"/>
      <c r="S37" s="130"/>
      <c r="T37" s="130"/>
      <c r="U37" s="131"/>
      <c r="V37" s="129"/>
      <c r="W37" s="130"/>
      <c r="X37" s="129"/>
      <c r="Y37" s="130"/>
      <c r="Z37" s="129"/>
      <c r="AA37" s="130"/>
      <c r="AB37" s="129"/>
      <c r="AC37" s="130"/>
      <c r="AD37" s="129"/>
      <c r="AE37" s="130"/>
      <c r="AF37" s="202">
        <v>0.2</v>
      </c>
      <c r="AG37" s="130"/>
      <c r="AH37" s="129"/>
      <c r="AI37" s="130"/>
      <c r="AJ37" s="130"/>
      <c r="AK37" s="130"/>
      <c r="AL37" s="129"/>
      <c r="AM37" s="129"/>
      <c r="AN37" s="129"/>
      <c r="AO37" s="129"/>
      <c r="AP37" s="132"/>
      <c r="AQ37" s="132"/>
      <c r="AR37" s="132"/>
      <c r="AS37" s="126"/>
      <c r="AT37" s="132"/>
      <c r="AU37" s="132"/>
      <c r="AV37" s="132"/>
      <c r="AW37" s="132"/>
      <c r="AX37" s="133"/>
    </row>
    <row r="38" spans="1:50" ht="45.75" thickBot="1">
      <c r="A38" s="113">
        <v>16</v>
      </c>
      <c r="B38" s="159" t="s">
        <v>240</v>
      </c>
      <c r="C38" s="180" t="s">
        <v>244</v>
      </c>
      <c r="D38" s="180" t="s">
        <v>211</v>
      </c>
      <c r="E38" s="122" t="s">
        <v>157</v>
      </c>
      <c r="F38" s="182" t="s">
        <v>96</v>
      </c>
      <c r="G38" s="187">
        <v>28.6</v>
      </c>
      <c r="H38" s="104"/>
      <c r="I38" s="104"/>
      <c r="J38" s="103"/>
      <c r="K38" s="103"/>
      <c r="L38" s="103"/>
      <c r="M38" s="103"/>
      <c r="N38" s="29">
        <v>3</v>
      </c>
      <c r="O38" s="26">
        <v>15</v>
      </c>
      <c r="P38" s="29">
        <v>5</v>
      </c>
      <c r="Q38" s="103"/>
      <c r="R38" s="103"/>
      <c r="S38" s="103"/>
      <c r="T38" s="103"/>
      <c r="U38" s="106"/>
      <c r="V38" s="29">
        <v>3</v>
      </c>
      <c r="W38" s="103"/>
      <c r="X38" s="26">
        <v>15</v>
      </c>
      <c r="Y38" s="103"/>
      <c r="Z38" s="162">
        <v>2.5</v>
      </c>
      <c r="AA38" s="103"/>
      <c r="AB38" s="104"/>
      <c r="AC38" s="103"/>
      <c r="AD38" s="104">
        <v>7</v>
      </c>
      <c r="AE38" s="103"/>
      <c r="AF38" s="202">
        <v>0.2</v>
      </c>
      <c r="AG38" s="103"/>
      <c r="AH38" s="104"/>
      <c r="AI38" s="103"/>
      <c r="AJ38" s="103"/>
      <c r="AK38" s="103"/>
      <c r="AL38" s="104"/>
      <c r="AM38" s="104"/>
      <c r="AN38" s="104"/>
      <c r="AO38" s="104"/>
      <c r="AP38" s="107"/>
      <c r="AQ38" s="107"/>
      <c r="AR38" s="107"/>
      <c r="AS38" s="26"/>
      <c r="AT38" s="107"/>
      <c r="AU38" s="107"/>
      <c r="AV38" s="107"/>
      <c r="AW38" s="107"/>
      <c r="AX38" s="105"/>
    </row>
    <row r="39" spans="1:50" ht="75.75" thickBot="1">
      <c r="A39" s="113">
        <v>17</v>
      </c>
      <c r="B39" s="180" t="s">
        <v>246</v>
      </c>
      <c r="C39" s="116" t="s">
        <v>248</v>
      </c>
      <c r="D39" s="180" t="s">
        <v>247</v>
      </c>
      <c r="E39" s="122" t="s">
        <v>226</v>
      </c>
      <c r="F39" s="122" t="s">
        <v>96</v>
      </c>
      <c r="G39" s="143">
        <v>23</v>
      </c>
      <c r="H39" s="104"/>
      <c r="I39" s="104"/>
      <c r="J39" s="103"/>
      <c r="K39" s="103"/>
      <c r="L39" s="103"/>
      <c r="M39" s="103"/>
      <c r="N39" s="104"/>
      <c r="O39" s="26">
        <v>16</v>
      </c>
      <c r="P39" s="29">
        <v>6</v>
      </c>
      <c r="Q39" s="103"/>
      <c r="R39" s="103"/>
      <c r="S39" s="103"/>
      <c r="T39" s="103"/>
      <c r="U39" s="106"/>
      <c r="V39" s="104"/>
      <c r="W39" s="103"/>
      <c r="X39" s="26">
        <v>16</v>
      </c>
      <c r="Y39" s="103"/>
      <c r="Z39" s="162">
        <v>2.5</v>
      </c>
      <c r="AA39" s="103"/>
      <c r="AB39" s="104"/>
      <c r="AC39" s="103"/>
      <c r="AD39" s="104">
        <v>5</v>
      </c>
      <c r="AE39" s="103"/>
      <c r="AF39" s="104"/>
      <c r="AG39" s="103"/>
      <c r="AH39" s="104"/>
      <c r="AI39" s="103"/>
      <c r="AJ39" s="103"/>
      <c r="AK39" s="103"/>
      <c r="AL39" s="104"/>
      <c r="AM39" s="104"/>
      <c r="AN39" s="104"/>
      <c r="AO39" s="104"/>
      <c r="AP39" s="107"/>
      <c r="AQ39" s="107"/>
      <c r="AR39" s="107"/>
      <c r="AS39" s="26"/>
      <c r="AT39" s="107"/>
      <c r="AU39" s="107"/>
      <c r="AV39" s="107"/>
      <c r="AW39" s="107"/>
      <c r="AX39" s="105"/>
    </row>
    <row r="40" spans="1:50" ht="45.75" thickBot="1">
      <c r="A40" s="119">
        <v>18</v>
      </c>
      <c r="B40" s="159" t="s">
        <v>249</v>
      </c>
      <c r="C40" s="121" t="s">
        <v>253</v>
      </c>
      <c r="D40" s="180" t="s">
        <v>250</v>
      </c>
      <c r="E40" s="122" t="s">
        <v>162</v>
      </c>
      <c r="F40" s="122" t="s">
        <v>96</v>
      </c>
      <c r="G40" s="143">
        <v>34</v>
      </c>
      <c r="H40" s="104"/>
      <c r="I40" s="104"/>
      <c r="J40" s="103"/>
      <c r="K40" s="103"/>
      <c r="L40" s="103"/>
      <c r="M40" s="103"/>
      <c r="N40" s="29"/>
      <c r="O40" s="161">
        <v>16</v>
      </c>
      <c r="P40" s="160">
        <v>3</v>
      </c>
      <c r="Q40" s="103"/>
      <c r="R40" s="103"/>
      <c r="S40" s="103"/>
      <c r="T40" s="103"/>
      <c r="U40" s="106"/>
      <c r="V40" s="104"/>
      <c r="W40" s="103"/>
      <c r="X40" s="26">
        <v>16</v>
      </c>
      <c r="Y40" s="103"/>
      <c r="Z40" s="162">
        <v>1.5</v>
      </c>
      <c r="AA40" s="103"/>
      <c r="AB40" s="104"/>
      <c r="AC40" s="103"/>
      <c r="AD40" s="3">
        <v>11</v>
      </c>
      <c r="AE40" s="104"/>
      <c r="AF40" s="104"/>
      <c r="AG40" s="103"/>
      <c r="AH40" s="104"/>
      <c r="AI40" s="103"/>
      <c r="AJ40" s="103"/>
      <c r="AK40" s="103"/>
      <c r="AL40" s="104"/>
      <c r="AM40" s="104"/>
      <c r="AN40" s="104"/>
      <c r="AO40" s="104"/>
      <c r="AP40" s="107"/>
      <c r="AQ40" s="107"/>
      <c r="AR40" s="107"/>
      <c r="AS40" s="26"/>
      <c r="AT40" s="107"/>
      <c r="AU40" s="107"/>
      <c r="AV40" s="107"/>
      <c r="AW40" s="107"/>
      <c r="AX40" s="105"/>
    </row>
    <row r="41" spans="1:50" ht="84" customHeight="1">
      <c r="A41" s="119">
        <v>19</v>
      </c>
      <c r="B41" s="185" t="s">
        <v>256</v>
      </c>
      <c r="C41" s="112" t="s">
        <v>429</v>
      </c>
      <c r="D41" s="185" t="s">
        <v>424</v>
      </c>
      <c r="E41" s="157" t="s">
        <v>257</v>
      </c>
      <c r="F41" s="122" t="s">
        <v>96</v>
      </c>
      <c r="G41" s="188">
        <v>32</v>
      </c>
      <c r="H41" s="104"/>
      <c r="I41" s="104"/>
      <c r="J41" s="103"/>
      <c r="K41" s="103"/>
      <c r="L41" s="103"/>
      <c r="M41" s="103"/>
      <c r="N41" s="26">
        <v>8</v>
      </c>
      <c r="O41" s="26">
        <v>18</v>
      </c>
      <c r="P41" s="29">
        <v>2</v>
      </c>
      <c r="Q41" s="103"/>
      <c r="R41" s="103"/>
      <c r="S41" s="103"/>
      <c r="T41" s="103"/>
      <c r="U41" s="106"/>
      <c r="V41" s="104"/>
      <c r="W41" s="103"/>
      <c r="X41" s="104">
        <v>18</v>
      </c>
      <c r="Y41" s="103"/>
      <c r="Z41" s="104">
        <v>1</v>
      </c>
      <c r="AA41" s="103"/>
      <c r="AB41" s="104"/>
      <c r="AC41" s="103"/>
      <c r="AD41" s="160" t="s">
        <v>491</v>
      </c>
      <c r="AE41" s="103"/>
      <c r="AF41" s="104"/>
      <c r="AG41" s="103"/>
      <c r="AH41" s="104"/>
      <c r="AI41" s="103"/>
      <c r="AJ41" s="103"/>
      <c r="AK41" s="103"/>
      <c r="AL41" s="104"/>
      <c r="AM41" s="104"/>
      <c r="AN41" s="104"/>
      <c r="AO41" s="104"/>
      <c r="AP41" s="107"/>
      <c r="AQ41" s="107"/>
      <c r="AR41" s="107"/>
      <c r="AS41" s="26"/>
      <c r="AT41" s="107"/>
      <c r="AU41" s="107"/>
      <c r="AV41" s="107"/>
      <c r="AW41" s="107"/>
      <c r="AX41" s="105"/>
    </row>
    <row r="42" spans="1:50" ht="84.75" customHeight="1">
      <c r="A42" s="119">
        <v>20</v>
      </c>
      <c r="B42" s="122" t="s">
        <v>254</v>
      </c>
      <c r="C42" s="122" t="s">
        <v>258</v>
      </c>
      <c r="D42" s="112" t="s">
        <v>215</v>
      </c>
      <c r="E42" s="122" t="s">
        <v>218</v>
      </c>
      <c r="F42" s="122" t="s">
        <v>97</v>
      </c>
      <c r="G42" s="143">
        <v>4.1100000000000003</v>
      </c>
      <c r="H42" s="104"/>
      <c r="I42" s="104"/>
      <c r="J42" s="103"/>
      <c r="K42" s="103"/>
      <c r="L42" s="103"/>
      <c r="M42" s="103"/>
      <c r="N42" s="161">
        <v>20</v>
      </c>
      <c r="O42" s="104"/>
      <c r="P42" s="104"/>
      <c r="Q42" s="103"/>
      <c r="R42" s="103"/>
      <c r="S42" s="103"/>
      <c r="T42" s="103"/>
      <c r="U42" s="106"/>
      <c r="V42" s="104">
        <v>13</v>
      </c>
      <c r="W42" s="103"/>
      <c r="X42" s="104"/>
      <c r="Y42" s="103"/>
      <c r="Z42" s="104"/>
      <c r="AA42" s="103"/>
      <c r="AB42" s="160" t="s">
        <v>492</v>
      </c>
      <c r="AC42" s="103"/>
      <c r="AD42" s="104"/>
      <c r="AE42" s="103"/>
      <c r="AF42" s="104"/>
      <c r="AG42" s="103"/>
      <c r="AH42" s="104"/>
      <c r="AI42" s="103"/>
      <c r="AJ42" s="103"/>
      <c r="AK42" s="103"/>
      <c r="AL42" s="104"/>
      <c r="AM42" s="104"/>
      <c r="AN42" s="104"/>
      <c r="AO42" s="104"/>
      <c r="AP42" s="107"/>
      <c r="AQ42" s="107"/>
      <c r="AR42" s="107"/>
      <c r="AS42" s="26"/>
      <c r="AT42" s="107"/>
      <c r="AU42" s="107"/>
      <c r="AV42" s="107"/>
      <c r="AW42" s="107"/>
      <c r="AX42" s="105"/>
    </row>
    <row r="43" spans="1:50" ht="78.75" customHeight="1">
      <c r="A43" s="119">
        <v>21</v>
      </c>
      <c r="B43" s="122" t="s">
        <v>190</v>
      </c>
      <c r="C43" s="123" t="s">
        <v>261</v>
      </c>
      <c r="D43" s="122" t="s">
        <v>259</v>
      </c>
      <c r="E43" s="122" t="s">
        <v>335</v>
      </c>
      <c r="F43" s="122" t="s">
        <v>97</v>
      </c>
      <c r="G43" s="189">
        <v>10</v>
      </c>
      <c r="H43" s="104"/>
      <c r="I43" s="104"/>
      <c r="J43" s="103"/>
      <c r="K43" s="103"/>
      <c r="L43" s="103"/>
      <c r="M43" s="103"/>
      <c r="N43" s="104"/>
      <c r="O43" s="104"/>
      <c r="P43" s="104"/>
      <c r="Q43" s="103"/>
      <c r="R43" s="103"/>
      <c r="S43" s="103"/>
      <c r="T43" s="103"/>
      <c r="U43" s="106"/>
      <c r="V43" s="104"/>
      <c r="W43" s="103"/>
      <c r="X43" s="104"/>
      <c r="Y43" s="103"/>
      <c r="Z43" s="104"/>
      <c r="AA43" s="103"/>
      <c r="AB43" s="104"/>
      <c r="AC43" s="103"/>
      <c r="AD43" s="104"/>
      <c r="AE43" s="103"/>
      <c r="AF43" s="104"/>
      <c r="AG43" s="103"/>
      <c r="AH43" s="104"/>
      <c r="AI43" s="103"/>
      <c r="AJ43" s="103"/>
      <c r="AK43" s="103"/>
      <c r="AL43" s="104"/>
      <c r="AM43" s="104"/>
      <c r="AN43" s="104"/>
      <c r="AO43" s="104"/>
      <c r="AP43" s="107"/>
      <c r="AQ43" s="107"/>
      <c r="AR43" s="107"/>
      <c r="AS43" s="26"/>
      <c r="AT43" s="107"/>
      <c r="AU43" s="107"/>
      <c r="AV43" s="107"/>
      <c r="AW43" s="107"/>
      <c r="AX43" s="105"/>
    </row>
    <row r="44" spans="1:50" ht="105" customHeight="1">
      <c r="A44" s="119">
        <v>22</v>
      </c>
      <c r="B44" s="122" t="s">
        <v>263</v>
      </c>
      <c r="C44" s="122" t="s">
        <v>265</v>
      </c>
      <c r="D44" s="122" t="s">
        <v>264</v>
      </c>
      <c r="E44" s="124" t="s">
        <v>266</v>
      </c>
      <c r="F44" s="122" t="s">
        <v>97</v>
      </c>
      <c r="G44" s="187">
        <v>1</v>
      </c>
      <c r="H44" s="104"/>
      <c r="I44" s="104"/>
      <c r="J44" s="103"/>
      <c r="K44" s="103"/>
      <c r="L44" s="103"/>
      <c r="M44" s="103"/>
      <c r="N44" s="29">
        <v>4</v>
      </c>
      <c r="O44" s="161">
        <v>10</v>
      </c>
      <c r="P44" s="160">
        <v>3</v>
      </c>
      <c r="Q44" s="103"/>
      <c r="R44" s="103"/>
      <c r="S44" s="103"/>
      <c r="T44" s="103"/>
      <c r="U44" s="106"/>
      <c r="V44" s="104"/>
      <c r="W44" s="103"/>
      <c r="X44" s="104"/>
      <c r="Y44" s="103"/>
      <c r="Z44" s="104"/>
      <c r="AA44" s="103"/>
      <c r="AB44" s="104"/>
      <c r="AC44" s="103"/>
      <c r="AD44" s="104"/>
      <c r="AE44" s="103"/>
      <c r="AF44" s="202">
        <v>0.2</v>
      </c>
      <c r="AG44" s="103"/>
      <c r="AH44" s="104"/>
      <c r="AI44" s="103"/>
      <c r="AJ44" s="103"/>
      <c r="AK44" s="103"/>
      <c r="AL44" s="104"/>
      <c r="AM44" s="104"/>
      <c r="AN44" s="104"/>
      <c r="AO44" s="104"/>
      <c r="AP44" s="107"/>
      <c r="AQ44" s="107"/>
      <c r="AR44" s="107"/>
      <c r="AS44" s="26"/>
      <c r="AT44" s="107"/>
      <c r="AU44" s="107"/>
      <c r="AV44" s="107"/>
      <c r="AW44" s="107"/>
      <c r="AX44" s="105"/>
    </row>
    <row r="45" spans="1:50" ht="70.5" customHeight="1">
      <c r="A45" s="119">
        <v>23</v>
      </c>
      <c r="B45" s="122" t="s">
        <v>267</v>
      </c>
      <c r="C45" s="122" t="s">
        <v>268</v>
      </c>
      <c r="D45" s="122" t="s">
        <v>215</v>
      </c>
      <c r="E45" s="122" t="s">
        <v>218</v>
      </c>
      <c r="F45" s="122" t="s">
        <v>97</v>
      </c>
      <c r="G45" s="187">
        <v>2</v>
      </c>
      <c r="H45" s="104"/>
      <c r="I45" s="104"/>
      <c r="J45" s="103"/>
      <c r="K45" s="103"/>
      <c r="L45" s="103"/>
      <c r="M45" s="103"/>
      <c r="N45" s="26">
        <v>18</v>
      </c>
      <c r="O45" s="104"/>
      <c r="P45" s="104"/>
      <c r="Q45" s="103"/>
      <c r="R45" s="103"/>
      <c r="S45" s="103"/>
      <c r="T45" s="103"/>
      <c r="U45" s="106"/>
      <c r="V45" s="104">
        <v>12</v>
      </c>
      <c r="W45" s="103"/>
      <c r="X45" s="104"/>
      <c r="Y45" s="103"/>
      <c r="Z45" s="104"/>
      <c r="AA45" s="103"/>
      <c r="AB45" s="160" t="s">
        <v>493</v>
      </c>
      <c r="AC45" s="103"/>
      <c r="AD45" s="104"/>
      <c r="AE45" s="103"/>
      <c r="AF45" s="104"/>
      <c r="AG45" s="103"/>
      <c r="AH45" s="104"/>
      <c r="AI45" s="103"/>
      <c r="AJ45" s="103"/>
      <c r="AK45" s="103"/>
      <c r="AL45" s="104"/>
      <c r="AM45" s="104"/>
      <c r="AN45" s="104"/>
      <c r="AO45" s="104"/>
      <c r="AP45" s="107"/>
      <c r="AQ45" s="107"/>
      <c r="AR45" s="107"/>
      <c r="AS45" s="26"/>
      <c r="AT45" s="107"/>
      <c r="AU45" s="107"/>
      <c r="AV45" s="107"/>
      <c r="AW45" s="107"/>
      <c r="AX45" s="105"/>
    </row>
    <row r="46" spans="1:50" ht="104.25" customHeight="1">
      <c r="A46" s="119">
        <v>24</v>
      </c>
      <c r="B46" s="122" t="s">
        <v>269</v>
      </c>
      <c r="C46" s="122" t="s">
        <v>270</v>
      </c>
      <c r="D46" s="122" t="s">
        <v>215</v>
      </c>
      <c r="E46" s="122" t="s">
        <v>336</v>
      </c>
      <c r="F46" s="122" t="s">
        <v>97</v>
      </c>
      <c r="G46" s="187" t="s">
        <v>271</v>
      </c>
      <c r="H46" s="104"/>
      <c r="I46" s="104"/>
      <c r="J46" s="103"/>
      <c r="K46" s="103"/>
      <c r="L46" s="103"/>
      <c r="M46" s="103"/>
      <c r="N46" s="161">
        <v>19</v>
      </c>
      <c r="O46" s="104"/>
      <c r="P46" s="104"/>
      <c r="Q46" s="103"/>
      <c r="R46" s="103"/>
      <c r="S46" s="103"/>
      <c r="T46" s="103"/>
      <c r="U46" s="106"/>
      <c r="V46" s="104">
        <v>11</v>
      </c>
      <c r="W46" s="103"/>
      <c r="X46" s="104"/>
      <c r="Y46" s="103"/>
      <c r="Z46" s="104"/>
      <c r="AA46" s="103"/>
      <c r="AB46" s="104">
        <v>1</v>
      </c>
      <c r="AC46" s="103"/>
      <c r="AD46" s="104"/>
      <c r="AE46" s="103"/>
      <c r="AF46" s="104"/>
      <c r="AG46" s="103"/>
      <c r="AH46" s="104"/>
      <c r="AI46" s="103"/>
      <c r="AJ46" s="103"/>
      <c r="AK46" s="103"/>
      <c r="AL46" s="104"/>
      <c r="AM46" s="104"/>
      <c r="AN46" s="104"/>
      <c r="AO46" s="104"/>
      <c r="AP46" s="107"/>
      <c r="AQ46" s="107"/>
      <c r="AR46" s="107"/>
      <c r="AS46" s="26"/>
      <c r="AT46" s="107"/>
      <c r="AU46" s="107"/>
      <c r="AV46" s="107"/>
      <c r="AW46" s="107"/>
      <c r="AX46" s="105"/>
    </row>
    <row r="47" spans="1:50" ht="105" customHeight="1">
      <c r="A47" s="119">
        <v>25</v>
      </c>
      <c r="B47" s="122" t="s">
        <v>272</v>
      </c>
      <c r="C47" s="112" t="s">
        <v>274</v>
      </c>
      <c r="D47" s="122" t="s">
        <v>595</v>
      </c>
      <c r="E47" s="122" t="s">
        <v>337</v>
      </c>
      <c r="F47" s="122" t="s">
        <v>97</v>
      </c>
      <c r="G47" s="187">
        <v>13.7</v>
      </c>
      <c r="H47" s="261"/>
      <c r="I47" s="261"/>
      <c r="J47" s="263"/>
      <c r="K47" s="263"/>
      <c r="L47" s="263"/>
      <c r="M47" s="263"/>
      <c r="N47" s="259"/>
      <c r="O47" s="261"/>
      <c r="P47" s="260"/>
      <c r="Q47" s="263"/>
      <c r="R47" s="263"/>
      <c r="S47" s="263"/>
      <c r="T47" s="263"/>
      <c r="U47" s="262"/>
      <c r="V47" s="261"/>
      <c r="W47" s="263"/>
      <c r="X47" s="261"/>
      <c r="Y47" s="263"/>
      <c r="Z47" s="261"/>
      <c r="AA47" s="263"/>
      <c r="AB47" s="261"/>
      <c r="AC47" s="263"/>
      <c r="AD47" s="261"/>
      <c r="AE47" s="263"/>
      <c r="AF47" s="261"/>
      <c r="AG47" s="263"/>
      <c r="AH47" s="261"/>
      <c r="AI47" s="263"/>
      <c r="AJ47" s="263"/>
      <c r="AK47" s="263"/>
      <c r="AL47" s="261"/>
      <c r="AM47" s="261"/>
      <c r="AN47" s="261"/>
      <c r="AO47" s="261"/>
      <c r="AP47" s="264"/>
      <c r="AQ47" s="264"/>
      <c r="AR47" s="264"/>
      <c r="AS47" s="26"/>
      <c r="AT47" s="264"/>
      <c r="AU47" s="264"/>
      <c r="AV47" s="264"/>
      <c r="AW47" s="264"/>
      <c r="AX47" s="265"/>
    </row>
    <row r="48" spans="1:50" ht="98.25" customHeight="1">
      <c r="A48" s="119"/>
      <c r="B48" s="122" t="s">
        <v>272</v>
      </c>
      <c r="C48" s="112" t="s">
        <v>274</v>
      </c>
      <c r="D48" s="124" t="s">
        <v>392</v>
      </c>
      <c r="E48" s="122" t="s">
        <v>337</v>
      </c>
      <c r="F48" s="122"/>
      <c r="G48" s="187">
        <v>13.7</v>
      </c>
      <c r="H48" s="104"/>
      <c r="I48" s="104"/>
      <c r="J48" s="103"/>
      <c r="K48" s="103"/>
      <c r="L48" s="103"/>
      <c r="M48" s="103"/>
      <c r="N48" s="104"/>
      <c r="O48" s="104"/>
      <c r="P48" s="161"/>
      <c r="Q48" s="103"/>
      <c r="R48" s="103"/>
      <c r="S48" s="103"/>
      <c r="T48" s="103"/>
      <c r="U48" s="106"/>
      <c r="V48" s="104"/>
      <c r="W48" s="103"/>
      <c r="X48" s="104"/>
      <c r="Y48" s="103"/>
      <c r="Z48" s="104"/>
      <c r="AA48" s="103"/>
      <c r="AB48" s="104"/>
      <c r="AC48" s="103"/>
      <c r="AD48" s="104"/>
      <c r="AE48" s="103"/>
      <c r="AF48" s="202">
        <v>0.2</v>
      </c>
      <c r="AG48" s="103"/>
      <c r="AH48" s="104"/>
      <c r="AI48" s="103"/>
      <c r="AJ48" s="103"/>
      <c r="AK48" s="103"/>
      <c r="AL48" s="104"/>
      <c r="AM48" s="104"/>
      <c r="AN48" s="104"/>
      <c r="AO48" s="104"/>
      <c r="AP48" s="107"/>
      <c r="AQ48" s="107"/>
      <c r="AR48" s="107"/>
      <c r="AS48" s="26">
        <v>0.5</v>
      </c>
      <c r="AT48" s="107"/>
      <c r="AU48" s="107"/>
      <c r="AV48" s="107"/>
      <c r="AW48" s="107"/>
      <c r="AX48" s="105"/>
    </row>
    <row r="49" spans="1:50" ht="96.75" customHeight="1">
      <c r="A49" s="119">
        <v>26</v>
      </c>
      <c r="B49" s="122" t="s">
        <v>275</v>
      </c>
      <c r="C49" s="122" t="s">
        <v>279</v>
      </c>
      <c r="D49" s="112" t="s">
        <v>276</v>
      </c>
      <c r="E49" s="122" t="s">
        <v>430</v>
      </c>
      <c r="F49" s="124" t="s">
        <v>277</v>
      </c>
      <c r="G49" s="187">
        <v>32</v>
      </c>
      <c r="H49" s="104"/>
      <c r="I49" s="104"/>
      <c r="J49" s="103"/>
      <c r="K49" s="103"/>
      <c r="L49" s="103"/>
      <c r="M49" s="103"/>
      <c r="N49" s="26">
        <v>8</v>
      </c>
      <c r="O49" s="161">
        <v>13</v>
      </c>
      <c r="P49" s="104"/>
      <c r="Q49" s="103"/>
      <c r="R49" s="103"/>
      <c r="S49" s="103"/>
      <c r="T49" s="103"/>
      <c r="U49" s="106"/>
      <c r="V49" s="104">
        <v>8</v>
      </c>
      <c r="W49" s="103"/>
      <c r="X49" s="104">
        <v>13</v>
      </c>
      <c r="Y49" s="103"/>
      <c r="Z49" s="104"/>
      <c r="AA49" s="103"/>
      <c r="AB49" s="104"/>
      <c r="AC49" s="103"/>
      <c r="AD49" s="104">
        <v>8</v>
      </c>
      <c r="AE49" s="103"/>
      <c r="AF49" s="104"/>
      <c r="AG49" s="103"/>
      <c r="AH49" s="104"/>
      <c r="AI49" s="103"/>
      <c r="AJ49" s="103"/>
      <c r="AK49" s="103"/>
      <c r="AL49" s="104"/>
      <c r="AM49" s="104"/>
      <c r="AN49" s="104"/>
      <c r="AO49" s="104"/>
      <c r="AP49" s="107"/>
      <c r="AQ49" s="107"/>
      <c r="AR49" s="107"/>
      <c r="AS49" s="26"/>
      <c r="AT49" s="107"/>
      <c r="AU49" s="107"/>
      <c r="AV49" s="107"/>
      <c r="AW49" s="107"/>
      <c r="AX49" s="105"/>
    </row>
    <row r="50" spans="1:50" ht="80.25" customHeight="1">
      <c r="A50" s="119">
        <v>27</v>
      </c>
      <c r="B50" s="124" t="s">
        <v>186</v>
      </c>
      <c r="C50" s="112" t="s">
        <v>280</v>
      </c>
      <c r="D50" s="122" t="s">
        <v>278</v>
      </c>
      <c r="E50" s="122" t="s">
        <v>338</v>
      </c>
      <c r="F50" s="124" t="s">
        <v>96</v>
      </c>
      <c r="G50" s="187">
        <v>13</v>
      </c>
      <c r="H50" s="104"/>
      <c r="I50" s="104"/>
      <c r="J50" s="103"/>
      <c r="K50" s="103"/>
      <c r="L50" s="103"/>
      <c r="M50" s="103"/>
      <c r="N50" s="29">
        <v>6</v>
      </c>
      <c r="O50" s="104"/>
      <c r="P50" s="104"/>
      <c r="Q50" s="103"/>
      <c r="R50" s="103"/>
      <c r="S50" s="103"/>
      <c r="T50" s="103"/>
      <c r="U50" s="106"/>
      <c r="V50" s="104">
        <v>6</v>
      </c>
      <c r="W50" s="103"/>
      <c r="X50" s="104"/>
      <c r="Y50" s="103"/>
      <c r="Z50" s="104"/>
      <c r="AA50" s="103"/>
      <c r="AB50" s="104"/>
      <c r="AC50" s="103"/>
      <c r="AD50" s="104"/>
      <c r="AE50" s="103"/>
      <c r="AF50" s="104"/>
      <c r="AG50" s="103"/>
      <c r="AH50" s="104"/>
      <c r="AI50" s="103"/>
      <c r="AJ50" s="103"/>
      <c r="AK50" s="103"/>
      <c r="AL50" s="104"/>
      <c r="AM50" s="104"/>
      <c r="AN50" s="104"/>
      <c r="AO50" s="104"/>
      <c r="AP50" s="107"/>
      <c r="AQ50" s="107"/>
      <c r="AR50" s="107"/>
      <c r="AS50" s="26"/>
      <c r="AT50" s="107"/>
      <c r="AU50" s="107"/>
      <c r="AV50" s="107"/>
      <c r="AW50" s="107"/>
      <c r="AX50" s="105"/>
    </row>
    <row r="51" spans="1:50" ht="66" customHeight="1">
      <c r="A51" s="119">
        <v>28</v>
      </c>
      <c r="B51" s="122" t="s">
        <v>281</v>
      </c>
      <c r="C51" s="122" t="s">
        <v>284</v>
      </c>
      <c r="D51" s="122" t="s">
        <v>343</v>
      </c>
      <c r="E51" s="112" t="s">
        <v>343</v>
      </c>
      <c r="F51" s="27"/>
      <c r="G51" s="187">
        <v>17</v>
      </c>
      <c r="H51" s="104"/>
      <c r="I51" s="104"/>
      <c r="J51" s="103"/>
      <c r="K51" s="103"/>
      <c r="L51" s="103"/>
      <c r="M51" s="103"/>
      <c r="N51" s="104"/>
      <c r="O51" s="161">
        <v>16</v>
      </c>
      <c r="P51" s="29">
        <v>4</v>
      </c>
      <c r="Q51" s="103"/>
      <c r="R51" s="103"/>
      <c r="S51" s="103"/>
      <c r="T51" s="103"/>
      <c r="U51" s="106"/>
      <c r="V51" s="104"/>
      <c r="W51" s="103"/>
      <c r="X51" s="104">
        <v>16</v>
      </c>
      <c r="Y51" s="103"/>
      <c r="Z51" s="104">
        <v>2</v>
      </c>
      <c r="AA51" s="103"/>
      <c r="AB51" s="104"/>
      <c r="AC51" s="103"/>
      <c r="AD51" s="160" t="s">
        <v>494</v>
      </c>
      <c r="AE51" s="103"/>
      <c r="AF51" s="202">
        <v>0.2</v>
      </c>
      <c r="AG51" s="103"/>
      <c r="AH51" s="104"/>
      <c r="AI51" s="103"/>
      <c r="AJ51" s="103"/>
      <c r="AK51" s="103"/>
      <c r="AL51" s="104"/>
      <c r="AM51" s="104"/>
      <c r="AN51" s="104"/>
      <c r="AO51" s="104"/>
      <c r="AP51" s="107"/>
      <c r="AQ51" s="107"/>
      <c r="AR51" s="107"/>
      <c r="AS51" s="26"/>
      <c r="AT51" s="107"/>
      <c r="AU51" s="107"/>
      <c r="AV51" s="107"/>
      <c r="AW51" s="107"/>
      <c r="AX51" s="105"/>
    </row>
    <row r="52" spans="1:50" ht="81" customHeight="1">
      <c r="A52" s="119">
        <v>29</v>
      </c>
      <c r="B52" s="122" t="s">
        <v>285</v>
      </c>
      <c r="C52" s="112" t="s">
        <v>288</v>
      </c>
      <c r="D52" s="112" t="s">
        <v>286</v>
      </c>
      <c r="E52" s="124" t="s">
        <v>287</v>
      </c>
      <c r="F52" s="122" t="s">
        <v>97</v>
      </c>
      <c r="G52" s="187" t="s">
        <v>289</v>
      </c>
      <c r="H52" s="104"/>
      <c r="I52" s="104"/>
      <c r="J52" s="103"/>
      <c r="K52" s="103"/>
      <c r="L52" s="103"/>
      <c r="M52" s="103"/>
      <c r="N52" s="104"/>
      <c r="O52" s="104"/>
      <c r="P52" s="104"/>
      <c r="Q52" s="103"/>
      <c r="R52" s="103"/>
      <c r="S52" s="103"/>
      <c r="T52" s="103"/>
      <c r="U52" s="106"/>
      <c r="V52" s="104"/>
      <c r="W52" s="103"/>
      <c r="X52" s="104"/>
      <c r="Y52" s="103"/>
      <c r="Z52" s="104"/>
      <c r="AA52" s="103"/>
      <c r="AB52" s="104"/>
      <c r="AC52" s="103"/>
      <c r="AD52" s="104"/>
      <c r="AE52" s="103"/>
      <c r="AF52" s="104"/>
      <c r="AG52" s="103"/>
      <c r="AH52" s="104"/>
      <c r="AI52" s="103"/>
      <c r="AJ52" s="103"/>
      <c r="AK52" s="103"/>
      <c r="AL52" s="104"/>
      <c r="AM52" s="104"/>
      <c r="AN52" s="104"/>
      <c r="AO52" s="104"/>
      <c r="AP52" s="107"/>
      <c r="AQ52" s="107"/>
      <c r="AR52" s="107"/>
      <c r="AS52" s="26"/>
      <c r="AT52" s="107"/>
      <c r="AU52" s="107"/>
      <c r="AV52" s="107"/>
      <c r="AW52" s="107"/>
      <c r="AX52" s="105"/>
    </row>
    <row r="53" spans="1:50" ht="83.25" customHeight="1">
      <c r="A53" s="119">
        <v>30</v>
      </c>
      <c r="B53" s="122" t="s">
        <v>290</v>
      </c>
      <c r="C53" s="122" t="s">
        <v>291</v>
      </c>
      <c r="D53" s="122" t="s">
        <v>286</v>
      </c>
      <c r="E53" s="124" t="s">
        <v>287</v>
      </c>
      <c r="F53" s="186" t="s">
        <v>419</v>
      </c>
      <c r="G53" s="187">
        <v>7.3</v>
      </c>
      <c r="H53" s="104"/>
      <c r="I53" s="104"/>
      <c r="J53" s="103"/>
      <c r="K53" s="103"/>
      <c r="L53" s="103"/>
      <c r="M53" s="103"/>
      <c r="N53" s="104"/>
      <c r="O53" s="104"/>
      <c r="P53" s="104"/>
      <c r="Q53" s="103"/>
      <c r="R53" s="103"/>
      <c r="S53" s="103"/>
      <c r="T53" s="103"/>
      <c r="U53" s="106"/>
      <c r="V53" s="104"/>
      <c r="W53" s="103"/>
      <c r="X53" s="104"/>
      <c r="Y53" s="103"/>
      <c r="Z53" s="104"/>
      <c r="AA53" s="103"/>
      <c r="AB53" s="104"/>
      <c r="AC53" s="103"/>
      <c r="AD53" s="104"/>
      <c r="AE53" s="103"/>
      <c r="AF53" s="104"/>
      <c r="AG53" s="103"/>
      <c r="AH53" s="104"/>
      <c r="AI53" s="103"/>
      <c r="AJ53" s="103"/>
      <c r="AK53" s="103"/>
      <c r="AL53" s="104"/>
      <c r="AM53" s="104"/>
      <c r="AN53" s="104"/>
      <c r="AO53" s="104"/>
      <c r="AP53" s="107"/>
      <c r="AQ53" s="107"/>
      <c r="AR53" s="107"/>
      <c r="AS53" s="26"/>
      <c r="AT53" s="107"/>
      <c r="AU53" s="107"/>
      <c r="AV53" s="107"/>
      <c r="AW53" s="107"/>
      <c r="AX53" s="105"/>
    </row>
    <row r="54" spans="1:50" ht="75">
      <c r="A54" s="119">
        <v>31</v>
      </c>
      <c r="B54" s="152" t="s">
        <v>292</v>
      </c>
      <c r="C54" s="112" t="s">
        <v>294</v>
      </c>
      <c r="D54" s="158" t="s">
        <v>293</v>
      </c>
      <c r="E54" s="158" t="s">
        <v>339</v>
      </c>
      <c r="F54" s="186" t="s">
        <v>277</v>
      </c>
      <c r="G54" s="190">
        <v>28</v>
      </c>
      <c r="H54" s="104"/>
      <c r="I54" s="104"/>
      <c r="J54" s="103"/>
      <c r="K54" s="103"/>
      <c r="L54" s="103"/>
      <c r="M54" s="103"/>
      <c r="N54" s="29">
        <v>6</v>
      </c>
      <c r="O54" s="104"/>
      <c r="P54" s="160">
        <v>3</v>
      </c>
      <c r="Q54" s="103"/>
      <c r="R54" s="103"/>
      <c r="S54" s="103"/>
      <c r="T54" s="103"/>
      <c r="U54" s="106"/>
      <c r="V54" s="104"/>
      <c r="W54" s="103"/>
      <c r="X54" s="104"/>
      <c r="Y54" s="103"/>
      <c r="Z54" s="104"/>
      <c r="AA54" s="103"/>
      <c r="AB54" s="104"/>
      <c r="AC54" s="103"/>
      <c r="AD54" s="104"/>
      <c r="AE54" s="103"/>
      <c r="AF54" s="104"/>
      <c r="AG54" s="103"/>
      <c r="AH54" s="104"/>
      <c r="AI54" s="103"/>
      <c r="AJ54" s="103"/>
      <c r="AK54" s="103"/>
      <c r="AL54" s="104"/>
      <c r="AM54" s="104"/>
      <c r="AN54" s="104"/>
      <c r="AO54" s="104"/>
      <c r="AP54" s="107"/>
      <c r="AQ54" s="107"/>
      <c r="AR54" s="107"/>
      <c r="AS54" s="26"/>
      <c r="AT54" s="107"/>
      <c r="AU54" s="107"/>
      <c r="AV54" s="107"/>
      <c r="AW54" s="107"/>
      <c r="AX54" s="105"/>
    </row>
    <row r="55" spans="1:50" ht="87.75" customHeight="1">
      <c r="A55" s="119">
        <v>32</v>
      </c>
      <c r="B55" s="155" t="s">
        <v>295</v>
      </c>
      <c r="C55" s="122" t="s">
        <v>297</v>
      </c>
      <c r="D55" s="122" t="s">
        <v>296</v>
      </c>
      <c r="E55" s="122" t="s">
        <v>340</v>
      </c>
      <c r="F55" s="186" t="s">
        <v>96</v>
      </c>
      <c r="G55" s="143">
        <v>13</v>
      </c>
      <c r="H55" s="104"/>
      <c r="I55" s="104"/>
      <c r="J55" s="103"/>
      <c r="K55" s="103"/>
      <c r="L55" s="103"/>
      <c r="M55" s="103"/>
      <c r="N55" s="104"/>
      <c r="O55" s="29">
        <v>4</v>
      </c>
      <c r="P55" s="160">
        <v>3</v>
      </c>
      <c r="Q55" s="103"/>
      <c r="R55" s="103"/>
      <c r="S55" s="103"/>
      <c r="T55" s="103"/>
      <c r="U55" s="106"/>
      <c r="V55" s="104"/>
      <c r="W55" s="103"/>
      <c r="X55" s="104">
        <v>4</v>
      </c>
      <c r="Y55" s="103"/>
      <c r="Z55" s="104">
        <v>1.5</v>
      </c>
      <c r="AA55" s="103"/>
      <c r="AB55" s="104"/>
      <c r="AC55" s="103"/>
      <c r="AD55" s="104"/>
      <c r="AE55" s="103"/>
      <c r="AF55" s="104"/>
      <c r="AG55" s="103"/>
      <c r="AH55" s="104"/>
      <c r="AI55" s="103"/>
      <c r="AJ55" s="103"/>
      <c r="AK55" s="103"/>
      <c r="AL55" s="104"/>
      <c r="AM55" s="104"/>
      <c r="AN55" s="104"/>
      <c r="AO55" s="104"/>
      <c r="AP55" s="107"/>
      <c r="AQ55" s="107"/>
      <c r="AR55" s="107"/>
      <c r="AS55" s="26"/>
      <c r="AT55" s="107"/>
      <c r="AU55" s="107"/>
      <c r="AV55" s="107"/>
      <c r="AW55" s="107"/>
      <c r="AX55" s="105"/>
    </row>
    <row r="56" spans="1:50" ht="90">
      <c r="A56" s="119">
        <v>33</v>
      </c>
      <c r="B56" s="155" t="s">
        <v>298</v>
      </c>
      <c r="C56" s="122" t="s">
        <v>300</v>
      </c>
      <c r="D56" s="124" t="s">
        <v>299</v>
      </c>
      <c r="E56" s="124" t="s">
        <v>341</v>
      </c>
      <c r="F56" s="186" t="s">
        <v>419</v>
      </c>
      <c r="G56" s="143" t="s">
        <v>301</v>
      </c>
      <c r="H56" s="104"/>
      <c r="I56" s="104"/>
      <c r="J56" s="103"/>
      <c r="K56" s="103"/>
      <c r="L56" s="103"/>
      <c r="M56" s="103"/>
      <c r="N56" s="104"/>
      <c r="O56" s="104"/>
      <c r="P56" s="104"/>
      <c r="Q56" s="103"/>
      <c r="R56" s="103"/>
      <c r="S56" s="103"/>
      <c r="T56" s="103"/>
      <c r="U56" s="106"/>
      <c r="V56" s="104"/>
      <c r="W56" s="103"/>
      <c r="X56" s="104"/>
      <c r="Y56" s="103"/>
      <c r="Z56" s="104"/>
      <c r="AA56" s="103"/>
      <c r="AB56" s="104"/>
      <c r="AC56" s="103"/>
      <c r="AD56" s="104"/>
      <c r="AE56" s="103"/>
      <c r="AF56" s="104"/>
      <c r="AG56" s="103"/>
      <c r="AH56" s="104"/>
      <c r="AI56" s="103"/>
      <c r="AJ56" s="103"/>
      <c r="AK56" s="103"/>
      <c r="AL56" s="104"/>
      <c r="AM56" s="104"/>
      <c r="AN56" s="104"/>
      <c r="AO56" s="104"/>
      <c r="AP56" s="107"/>
      <c r="AQ56" s="107"/>
      <c r="AR56" s="107"/>
      <c r="AS56" s="26"/>
      <c r="AT56" s="107"/>
      <c r="AU56" s="107"/>
      <c r="AV56" s="107"/>
      <c r="AW56" s="107"/>
      <c r="AX56" s="105"/>
    </row>
    <row r="57" spans="1:50">
      <c r="A57" s="3">
        <v>34</v>
      </c>
      <c r="B57" s="23" t="s">
        <v>98</v>
      </c>
    </row>
    <row r="58" spans="1:50" ht="18">
      <c r="A58" s="225"/>
      <c r="B58" s="251" t="s">
        <v>581</v>
      </c>
      <c r="C58" s="27"/>
      <c r="D58" s="27"/>
      <c r="E58" s="27"/>
      <c r="F58" s="27"/>
      <c r="G58" s="225"/>
      <c r="H58" s="225"/>
      <c r="I58" s="225"/>
      <c r="J58" s="227"/>
      <c r="K58" s="227"/>
      <c r="L58" s="227"/>
      <c r="M58" s="227">
        <f>N58+O58+P58</f>
        <v>377</v>
      </c>
      <c r="N58" s="225">
        <f>SUM(N15:N57)</f>
        <v>158</v>
      </c>
      <c r="O58" s="225">
        <f t="shared" ref="O58:P58" si="36">SUM(O15:O57)</f>
        <v>182</v>
      </c>
      <c r="P58" s="225">
        <f t="shared" si="36"/>
        <v>37</v>
      </c>
      <c r="Q58" s="227"/>
      <c r="R58" s="227"/>
      <c r="S58" s="227"/>
      <c r="T58" s="227"/>
      <c r="U58" s="226"/>
      <c r="V58" s="225"/>
      <c r="W58" s="227"/>
      <c r="X58" s="225"/>
      <c r="Y58" s="227"/>
      <c r="Z58" s="225"/>
      <c r="AA58" s="227"/>
      <c r="AB58" s="225"/>
      <c r="AC58" s="227"/>
      <c r="AD58" s="225"/>
      <c r="AE58" s="227"/>
      <c r="AF58" s="225"/>
      <c r="AG58" s="227"/>
      <c r="AH58" s="225"/>
      <c r="AI58" s="227"/>
      <c r="AJ58" s="227"/>
      <c r="AK58" s="227"/>
      <c r="AL58" s="225"/>
      <c r="AM58" s="225"/>
      <c r="AN58" s="225"/>
      <c r="AO58" s="225"/>
      <c r="AP58" s="228"/>
      <c r="AQ58" s="228"/>
      <c r="AR58" s="228"/>
      <c r="AS58" s="26"/>
      <c r="AT58" s="228"/>
      <c r="AU58" s="228"/>
      <c r="AV58" s="228"/>
      <c r="AW58" s="228"/>
      <c r="AX58" s="229"/>
    </row>
    <row r="66" spans="13:15" ht="23.25">
      <c r="M66" s="252">
        <f>N66+O66</f>
        <v>405</v>
      </c>
      <c r="N66" s="38">
        <v>386</v>
      </c>
      <c r="O66" s="3">
        <v>19</v>
      </c>
    </row>
  </sheetData>
  <mergeCells count="54">
    <mergeCell ref="G32:G33"/>
    <mergeCell ref="B32:B33"/>
    <mergeCell ref="C32:C33"/>
    <mergeCell ref="D32:D33"/>
    <mergeCell ref="E32:E33"/>
    <mergeCell ref="F32:F33"/>
    <mergeCell ref="AK29:AL29"/>
    <mergeCell ref="O2:S2"/>
    <mergeCell ref="AK12:AK14"/>
    <mergeCell ref="AL12:AL14"/>
    <mergeCell ref="AM12:AM14"/>
    <mergeCell ref="V11:AG11"/>
    <mergeCell ref="AJ11:AO11"/>
    <mergeCell ref="U11:U14"/>
    <mergeCell ref="AP11:AP14"/>
    <mergeCell ref="AQ11:AW13"/>
    <mergeCell ref="AX11:AX14"/>
    <mergeCell ref="V12:AA12"/>
    <mergeCell ref="AB12:AE12"/>
    <mergeCell ref="AF12:AG13"/>
    <mergeCell ref="AH12:AI13"/>
    <mergeCell ref="AJ12:AJ14"/>
    <mergeCell ref="AN12:AN14"/>
    <mergeCell ref="AO12:AO14"/>
    <mergeCell ref="V13:W13"/>
    <mergeCell ref="X13:Y13"/>
    <mergeCell ref="Z13:AA13"/>
    <mergeCell ref="AB13:AC13"/>
    <mergeCell ref="AD13:AE13"/>
    <mergeCell ref="L11:L14"/>
    <mergeCell ref="M11:M14"/>
    <mergeCell ref="N11:P13"/>
    <mergeCell ref="Q11:Q14"/>
    <mergeCell ref="R11:T13"/>
    <mergeCell ref="K11:K14"/>
    <mergeCell ref="B8:E8"/>
    <mergeCell ref="B9:E9"/>
    <mergeCell ref="B10:E10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B7:E7"/>
    <mergeCell ref="E1:F1"/>
    <mergeCell ref="E2:F2"/>
    <mergeCell ref="E3:F3"/>
    <mergeCell ref="E4:F4"/>
    <mergeCell ref="E5:F5"/>
  </mergeCells>
  <pageMargins left="0.15748031496062992" right="0.15748031496062992" top="0.31496062992125984" bottom="0.19685039370078741" header="0.31496062992125984" footer="0.15748031496062992"/>
  <pageSetup paperSize="9" scale="73" orientation="landscape" horizontalDpi="180" verticalDpi="180" r:id="rId1"/>
  <colBreaks count="2" manualBreakCount="2">
    <brk id="12" max="21" man="1"/>
    <brk id="41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topLeftCell="A7" workbookViewId="0">
      <selection activeCell="L18" sqref="L18"/>
    </sheetView>
  </sheetViews>
  <sheetFormatPr defaultRowHeight="15"/>
  <cols>
    <col min="1" max="1" width="21.7109375" customWidth="1"/>
    <col min="2" max="2" width="37.28515625" customWidth="1"/>
    <col min="3" max="3" width="18.5703125" customWidth="1"/>
    <col min="15" max="15" width="12.140625" customWidth="1"/>
    <col min="16" max="16" width="13.28515625" customWidth="1"/>
  </cols>
  <sheetData>
    <row r="1" spans="1:16">
      <c r="A1" s="44"/>
      <c r="B1" s="44"/>
      <c r="C1" s="45"/>
      <c r="D1" s="46"/>
      <c r="E1" s="45"/>
      <c r="F1" s="47"/>
      <c r="G1" s="47"/>
      <c r="H1" s="47"/>
      <c r="I1" s="47"/>
      <c r="J1" s="47"/>
      <c r="K1" s="48"/>
      <c r="L1" s="47"/>
      <c r="M1" s="401" t="s">
        <v>40</v>
      </c>
      <c r="N1" s="401"/>
      <c r="O1" s="401"/>
      <c r="P1" s="401"/>
    </row>
    <row r="2" spans="1:16">
      <c r="A2" s="44"/>
      <c r="B2" s="44"/>
      <c r="C2" s="45"/>
      <c r="D2" s="46"/>
      <c r="E2" s="45"/>
      <c r="F2" s="47"/>
      <c r="G2" s="47"/>
      <c r="H2" s="47"/>
      <c r="I2" s="47"/>
      <c r="J2" s="47"/>
      <c r="K2" s="48"/>
      <c r="L2" s="47"/>
      <c r="M2" s="401" t="s">
        <v>41</v>
      </c>
      <c r="N2" s="401"/>
      <c r="O2" s="401"/>
      <c r="P2" s="401"/>
    </row>
    <row r="3" spans="1:16">
      <c r="A3" s="44"/>
      <c r="B3" s="44"/>
      <c r="C3" s="45"/>
      <c r="D3" s="46"/>
      <c r="E3" s="45"/>
      <c r="F3" s="47"/>
      <c r="G3" s="47"/>
      <c r="H3" s="47"/>
      <c r="I3" s="47"/>
      <c r="J3" s="47"/>
      <c r="K3" s="48"/>
      <c r="L3" s="47"/>
      <c r="M3" s="401" t="s">
        <v>42</v>
      </c>
      <c r="N3" s="401"/>
      <c r="O3" s="401"/>
      <c r="P3" s="401"/>
    </row>
    <row r="4" spans="1:16">
      <c r="A4" s="44"/>
      <c r="B4" s="44"/>
      <c r="C4" s="45"/>
      <c r="D4" s="46"/>
      <c r="E4" s="45"/>
      <c r="F4" s="47"/>
      <c r="G4" s="47"/>
      <c r="H4" s="47"/>
      <c r="I4" s="47"/>
      <c r="J4" s="47"/>
      <c r="K4" s="48"/>
      <c r="L4" s="47"/>
      <c r="M4" s="401" t="s">
        <v>43</v>
      </c>
      <c r="N4" s="401"/>
      <c r="O4" s="401"/>
      <c r="P4" s="401"/>
    </row>
    <row r="5" spans="1:16">
      <c r="A5" s="49"/>
      <c r="B5" s="49"/>
      <c r="C5" s="50"/>
      <c r="D5" s="51"/>
      <c r="E5" s="50"/>
      <c r="F5" s="48"/>
      <c r="G5" s="48"/>
      <c r="H5" s="48"/>
      <c r="I5" s="48"/>
      <c r="J5" s="48"/>
      <c r="K5" s="48"/>
      <c r="L5" s="48"/>
      <c r="M5" s="402" t="s">
        <v>44</v>
      </c>
      <c r="N5" s="402"/>
      <c r="O5" s="402"/>
      <c r="P5" s="402"/>
    </row>
    <row r="6" spans="1:16">
      <c r="A6" s="49"/>
      <c r="B6" s="49"/>
      <c r="C6" s="50"/>
      <c r="D6" s="49"/>
      <c r="E6" s="50"/>
      <c r="F6" s="48"/>
      <c r="G6" s="48"/>
      <c r="H6" s="48"/>
      <c r="I6" s="48"/>
      <c r="J6" s="48"/>
      <c r="K6" s="48"/>
      <c r="L6" s="48"/>
      <c r="M6" s="52"/>
      <c r="N6" s="52"/>
      <c r="O6" s="52"/>
      <c r="P6" s="52"/>
    </row>
    <row r="7" spans="1:16">
      <c r="A7" s="403" t="s">
        <v>188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53"/>
      <c r="P7" s="54"/>
    </row>
    <row r="8" spans="1:16">
      <c r="A8" s="354" t="s">
        <v>100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17"/>
      <c r="P8" s="55"/>
    </row>
    <row r="9" spans="1:16">
      <c r="A9" s="399" t="s">
        <v>189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56"/>
      <c r="P9" s="55"/>
    </row>
    <row r="10" spans="1:16">
      <c r="A10" s="400" t="s">
        <v>47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57"/>
      <c r="P10" s="58"/>
    </row>
    <row r="11" spans="1:16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4"/>
    </row>
    <row r="12" spans="1:16" ht="60">
      <c r="A12" s="60" t="s">
        <v>49</v>
      </c>
      <c r="B12" s="60" t="s">
        <v>50</v>
      </c>
      <c r="C12" s="60" t="s">
        <v>27</v>
      </c>
      <c r="D12" s="60" t="s">
        <v>51</v>
      </c>
      <c r="E12" s="60" t="s">
        <v>52</v>
      </c>
      <c r="F12" s="61" t="s">
        <v>53</v>
      </c>
      <c r="G12" s="61" t="s">
        <v>54</v>
      </c>
      <c r="H12" s="61" t="s">
        <v>55</v>
      </c>
      <c r="I12" s="61" t="s">
        <v>59</v>
      </c>
      <c r="J12" s="61" t="s">
        <v>56</v>
      </c>
      <c r="K12" s="60" t="s">
        <v>101</v>
      </c>
      <c r="L12" s="60" t="s">
        <v>29</v>
      </c>
      <c r="M12" s="62" t="s">
        <v>60</v>
      </c>
      <c r="N12" s="62" t="s">
        <v>70</v>
      </c>
      <c r="O12" s="63" t="s">
        <v>102</v>
      </c>
      <c r="P12" s="62" t="s">
        <v>65</v>
      </c>
    </row>
    <row r="13" spans="1:16">
      <c r="A13" s="60"/>
      <c r="B13" s="60"/>
      <c r="C13" s="60"/>
      <c r="D13" s="60"/>
      <c r="E13" s="60"/>
      <c r="F13" s="61"/>
      <c r="G13" s="61"/>
      <c r="H13" s="61"/>
      <c r="I13" s="61"/>
      <c r="J13" s="61"/>
      <c r="K13" s="60"/>
      <c r="L13" s="60"/>
      <c r="M13" s="62"/>
      <c r="N13" s="62"/>
      <c r="O13" s="63"/>
      <c r="P13" s="62"/>
    </row>
    <row r="14" spans="1:16" ht="49.5" customHeight="1" thickBot="1">
      <c r="A14" s="64" t="s">
        <v>190</v>
      </c>
      <c r="B14" s="65" t="s">
        <v>203</v>
      </c>
      <c r="C14" s="66" t="s">
        <v>103</v>
      </c>
      <c r="D14" s="66" t="s">
        <v>97</v>
      </c>
      <c r="E14" s="66">
        <v>10</v>
      </c>
      <c r="F14" s="67">
        <v>0</v>
      </c>
      <c r="G14" s="67">
        <v>0</v>
      </c>
      <c r="H14" s="67">
        <v>17697</v>
      </c>
      <c r="I14" s="67">
        <v>24</v>
      </c>
      <c r="J14" s="68">
        <f>H14*G14</f>
        <v>0</v>
      </c>
      <c r="K14" s="69">
        <v>20</v>
      </c>
      <c r="L14" s="70">
        <v>0.84</v>
      </c>
      <c r="M14" s="71">
        <f>J14/I14*K14</f>
        <v>0</v>
      </c>
      <c r="N14" s="68">
        <f>M14*10/100</f>
        <v>0</v>
      </c>
      <c r="O14" s="68">
        <f>M14*25%</f>
        <v>0</v>
      </c>
      <c r="P14" s="71">
        <f>M14+N14+O14</f>
        <v>0</v>
      </c>
    </row>
    <row r="15" spans="1:16" ht="105">
      <c r="A15" s="185" t="s">
        <v>256</v>
      </c>
      <c r="B15" s="112" t="s">
        <v>429</v>
      </c>
      <c r="C15" s="72" t="s">
        <v>578</v>
      </c>
      <c r="D15" s="66">
        <v>1</v>
      </c>
      <c r="E15" s="66">
        <v>32</v>
      </c>
      <c r="F15" s="67">
        <v>0</v>
      </c>
      <c r="G15" s="67">
        <v>0</v>
      </c>
      <c r="H15" s="67">
        <v>17697</v>
      </c>
      <c r="I15" s="67">
        <v>24</v>
      </c>
      <c r="J15" s="68">
        <f t="shared" ref="J15:J17" si="0">H15*G15</f>
        <v>0</v>
      </c>
      <c r="K15" s="69">
        <v>2</v>
      </c>
      <c r="L15" s="70">
        <v>0.08</v>
      </c>
      <c r="M15" s="71">
        <f t="shared" ref="M15:M17" si="1">J15/I15*K15</f>
        <v>0</v>
      </c>
      <c r="N15" s="68">
        <f>M15*10/100</f>
        <v>0</v>
      </c>
      <c r="O15" s="68">
        <f t="shared" ref="O15:O17" si="2">M15*25%</f>
        <v>0</v>
      </c>
      <c r="P15" s="71">
        <f t="shared" ref="P15:P17" si="3">M15+N15+O15</f>
        <v>0</v>
      </c>
    </row>
    <row r="16" spans="1:16" ht="57">
      <c r="A16" s="111" t="s">
        <v>168</v>
      </c>
      <c r="B16" s="111" t="s">
        <v>171</v>
      </c>
      <c r="C16" s="72" t="s">
        <v>170</v>
      </c>
      <c r="D16" s="66" t="s">
        <v>97</v>
      </c>
      <c r="E16" s="66">
        <v>6</v>
      </c>
      <c r="F16" s="67"/>
      <c r="G16" s="67"/>
      <c r="H16" s="67"/>
      <c r="I16" s="67"/>
      <c r="J16" s="68"/>
      <c r="K16" s="69">
        <v>1</v>
      </c>
      <c r="L16" s="70">
        <v>0.04</v>
      </c>
      <c r="M16" s="71"/>
      <c r="N16" s="68"/>
      <c r="O16" s="68"/>
      <c r="P16" s="71"/>
    </row>
    <row r="17" spans="1:16" ht="90">
      <c r="A17" s="124" t="s">
        <v>186</v>
      </c>
      <c r="B17" s="112" t="s">
        <v>280</v>
      </c>
      <c r="C17" s="66" t="s">
        <v>579</v>
      </c>
      <c r="D17" s="72">
        <v>1</v>
      </c>
      <c r="E17" s="72">
        <v>13</v>
      </c>
      <c r="F17" s="73">
        <v>0</v>
      </c>
      <c r="G17" s="73">
        <v>0</v>
      </c>
      <c r="H17" s="67">
        <v>17697</v>
      </c>
      <c r="I17" s="67">
        <v>24</v>
      </c>
      <c r="J17" s="68">
        <f t="shared" si="0"/>
        <v>0</v>
      </c>
      <c r="K17" s="69">
        <v>1</v>
      </c>
      <c r="L17" s="70">
        <v>0.04</v>
      </c>
      <c r="M17" s="71">
        <f t="shared" si="1"/>
        <v>0</v>
      </c>
      <c r="N17" s="68">
        <f>M17*10/100</f>
        <v>0</v>
      </c>
      <c r="O17" s="68">
        <f t="shared" si="2"/>
        <v>0</v>
      </c>
      <c r="P17" s="71">
        <f t="shared" si="3"/>
        <v>0</v>
      </c>
    </row>
    <row r="18" spans="1:16">
      <c r="A18" s="64"/>
      <c r="B18" s="65"/>
      <c r="C18" s="72"/>
      <c r="D18" s="65"/>
      <c r="E18" s="72"/>
      <c r="F18" s="73"/>
      <c r="G18" s="73"/>
      <c r="H18" s="67"/>
      <c r="I18" s="67"/>
      <c r="J18" s="68"/>
      <c r="K18" s="69">
        <v>24</v>
      </c>
      <c r="L18" s="70">
        <f t="shared" ref="L18:P18" si="4">SUM(L14:L17)</f>
        <v>1</v>
      </c>
      <c r="M18" s="74">
        <f t="shared" si="4"/>
        <v>0</v>
      </c>
      <c r="N18" s="74">
        <f t="shared" si="4"/>
        <v>0</v>
      </c>
      <c r="O18" s="74">
        <f t="shared" si="4"/>
        <v>0</v>
      </c>
      <c r="P18" s="74">
        <f t="shared" si="4"/>
        <v>0</v>
      </c>
    </row>
    <row r="19" spans="1:16">
      <c r="K19" s="242" t="s">
        <v>98</v>
      </c>
    </row>
    <row r="22" spans="1:16" ht="26.25">
      <c r="B22" s="79" t="s">
        <v>108</v>
      </c>
    </row>
  </sheetData>
  <mergeCells count="9">
    <mergeCell ref="A8:N8"/>
    <mergeCell ref="A9:N9"/>
    <mergeCell ref="A10:N10"/>
    <mergeCell ref="M1:P1"/>
    <mergeCell ref="M2:P2"/>
    <mergeCell ref="M3:P3"/>
    <mergeCell ref="M4:P4"/>
    <mergeCell ref="M5:P5"/>
    <mergeCell ref="A7:N7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topLeftCell="A7" zoomScale="79" zoomScaleNormal="79" workbookViewId="0">
      <selection activeCell="L17" sqref="L17"/>
    </sheetView>
  </sheetViews>
  <sheetFormatPr defaultRowHeight="15"/>
  <cols>
    <col min="1" max="1" width="25.28515625" customWidth="1"/>
    <col min="2" max="2" width="25.7109375" customWidth="1"/>
    <col min="3" max="3" width="16.42578125" customWidth="1"/>
  </cols>
  <sheetData>
    <row r="1" spans="1:16">
      <c r="A1" s="44"/>
      <c r="B1" s="44"/>
      <c r="C1" s="45"/>
      <c r="D1" s="46"/>
      <c r="E1" s="45"/>
      <c r="F1" s="47"/>
      <c r="G1" s="47"/>
      <c r="H1" s="47"/>
      <c r="I1" s="47"/>
      <c r="J1" s="47"/>
      <c r="K1" s="48"/>
      <c r="L1" s="47"/>
      <c r="M1" s="401" t="s">
        <v>40</v>
      </c>
      <c r="N1" s="401"/>
      <c r="O1" s="401"/>
      <c r="P1" s="401"/>
    </row>
    <row r="2" spans="1:16">
      <c r="A2" s="44"/>
      <c r="B2" s="44"/>
      <c r="C2" s="45"/>
      <c r="D2" s="46"/>
      <c r="E2" s="45"/>
      <c r="F2" s="47"/>
      <c r="G2" s="47"/>
      <c r="H2" s="47"/>
      <c r="I2" s="47"/>
      <c r="J2" s="47"/>
      <c r="K2" s="48"/>
      <c r="L2" s="47"/>
      <c r="M2" s="401" t="s">
        <v>41</v>
      </c>
      <c r="N2" s="401"/>
      <c r="O2" s="401"/>
      <c r="P2" s="401"/>
    </row>
    <row r="3" spans="1:16">
      <c r="A3" s="44"/>
      <c r="B3" s="44"/>
      <c r="C3" s="45"/>
      <c r="D3" s="46"/>
      <c r="E3" s="45"/>
      <c r="F3" s="47"/>
      <c r="G3" s="47"/>
      <c r="H3" s="47"/>
      <c r="I3" s="47"/>
      <c r="J3" s="47"/>
      <c r="K3" s="48"/>
      <c r="L3" s="47"/>
      <c r="M3" s="401" t="s">
        <v>42</v>
      </c>
      <c r="N3" s="401"/>
      <c r="O3" s="401"/>
      <c r="P3" s="401"/>
    </row>
    <row r="4" spans="1:16">
      <c r="A4" s="44"/>
      <c r="B4" s="44"/>
      <c r="C4" s="45"/>
      <c r="D4" s="46"/>
      <c r="E4" s="45"/>
      <c r="F4" s="47"/>
      <c r="G4" s="47"/>
      <c r="H4" s="47"/>
      <c r="I4" s="47"/>
      <c r="J4" s="47"/>
      <c r="K4" s="48"/>
      <c r="L4" s="47"/>
      <c r="M4" s="401" t="s">
        <v>43</v>
      </c>
      <c r="N4" s="401"/>
      <c r="O4" s="401"/>
      <c r="P4" s="401"/>
    </row>
    <row r="5" spans="1:16">
      <c r="A5" s="49"/>
      <c r="B5" s="49"/>
      <c r="C5" s="50"/>
      <c r="D5" s="51"/>
      <c r="E5" s="50"/>
      <c r="F5" s="48"/>
      <c r="G5" s="48"/>
      <c r="H5" s="48"/>
      <c r="I5" s="48"/>
      <c r="J5" s="48"/>
      <c r="K5" s="48"/>
      <c r="L5" s="48"/>
      <c r="M5" s="402" t="s">
        <v>44</v>
      </c>
      <c r="N5" s="402"/>
      <c r="O5" s="402"/>
      <c r="P5" s="402"/>
    </row>
    <row r="6" spans="1:16">
      <c r="A6" s="49"/>
      <c r="B6" s="49"/>
      <c r="C6" s="50"/>
      <c r="D6" s="49"/>
      <c r="E6" s="50"/>
      <c r="F6" s="48"/>
      <c r="G6" s="48"/>
      <c r="H6" s="48"/>
      <c r="I6" s="48"/>
      <c r="J6" s="48"/>
      <c r="K6" s="48"/>
      <c r="L6" s="48"/>
      <c r="M6" s="52"/>
      <c r="N6" s="52"/>
      <c r="O6" s="52"/>
      <c r="P6" s="52"/>
    </row>
    <row r="7" spans="1:16">
      <c r="A7" s="403" t="s">
        <v>99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53"/>
      <c r="P7" s="54"/>
    </row>
    <row r="8" spans="1:16">
      <c r="A8" s="354" t="s">
        <v>104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17"/>
      <c r="P8" s="55"/>
    </row>
    <row r="9" spans="1:16" ht="18.75" customHeight="1">
      <c r="A9" s="399" t="s">
        <v>596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56"/>
      <c r="P9" s="55"/>
    </row>
    <row r="10" spans="1:16">
      <c r="A10" s="400" t="s">
        <v>47</v>
      </c>
      <c r="B10" s="400"/>
      <c r="C10" s="400"/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57"/>
      <c r="P10" s="58"/>
    </row>
    <row r="11" spans="1:16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4"/>
    </row>
    <row r="12" spans="1:16" ht="84">
      <c r="A12" s="60" t="s">
        <v>49</v>
      </c>
      <c r="B12" s="60" t="s">
        <v>50</v>
      </c>
      <c r="C12" s="60" t="s">
        <v>27</v>
      </c>
      <c r="D12" s="60" t="s">
        <v>51</v>
      </c>
      <c r="E12" s="60" t="s">
        <v>52</v>
      </c>
      <c r="F12" s="61" t="s">
        <v>53</v>
      </c>
      <c r="G12" s="61" t="s">
        <v>54</v>
      </c>
      <c r="H12" s="61" t="s">
        <v>55</v>
      </c>
      <c r="I12" s="61" t="s">
        <v>59</v>
      </c>
      <c r="J12" s="61" t="s">
        <v>56</v>
      </c>
      <c r="K12" s="61" t="s">
        <v>101</v>
      </c>
      <c r="L12" s="60" t="s">
        <v>29</v>
      </c>
      <c r="M12" s="62" t="s">
        <v>60</v>
      </c>
      <c r="N12" s="62" t="s">
        <v>70</v>
      </c>
      <c r="O12" s="63" t="s">
        <v>102</v>
      </c>
      <c r="P12" s="62" t="s">
        <v>65</v>
      </c>
    </row>
    <row r="13" spans="1:16" ht="81.75" customHeight="1">
      <c r="A13" s="122" t="s">
        <v>285</v>
      </c>
      <c r="B13" s="112" t="s">
        <v>288</v>
      </c>
      <c r="C13" s="66" t="s">
        <v>105</v>
      </c>
      <c r="D13" s="66" t="s">
        <v>97</v>
      </c>
      <c r="E13" s="66">
        <v>18</v>
      </c>
      <c r="F13" s="67">
        <v>0</v>
      </c>
      <c r="G13" s="67">
        <v>0</v>
      </c>
      <c r="H13" s="67">
        <v>17697</v>
      </c>
      <c r="I13" s="67">
        <v>24</v>
      </c>
      <c r="J13" s="68">
        <f>H13*G13</f>
        <v>0</v>
      </c>
      <c r="K13" s="68">
        <v>20</v>
      </c>
      <c r="L13" s="70">
        <v>1.1200000000000001</v>
      </c>
      <c r="M13" s="71">
        <f>J13/I13*K13</f>
        <v>0</v>
      </c>
      <c r="N13" s="68">
        <f>M13*10/100</f>
        <v>0</v>
      </c>
      <c r="O13" s="68">
        <f>M13*25%</f>
        <v>0</v>
      </c>
      <c r="P13" s="71">
        <f>M13+N13+O13</f>
        <v>0</v>
      </c>
    </row>
    <row r="14" spans="1:16" ht="88.5" customHeight="1">
      <c r="A14" s="122" t="s">
        <v>290</v>
      </c>
      <c r="B14" s="122" t="s">
        <v>291</v>
      </c>
      <c r="C14" s="66" t="s">
        <v>105</v>
      </c>
      <c r="D14" s="66">
        <v>2</v>
      </c>
      <c r="E14" s="66">
        <v>7.3</v>
      </c>
      <c r="F14" s="67"/>
      <c r="G14" s="67"/>
      <c r="H14" s="67"/>
      <c r="I14" s="67">
        <v>24</v>
      </c>
      <c r="J14" s="68"/>
      <c r="K14" s="68"/>
      <c r="L14" s="70">
        <v>1.1200000000000001</v>
      </c>
      <c r="M14" s="71"/>
      <c r="N14" s="68"/>
      <c r="O14" s="68"/>
      <c r="P14" s="71"/>
    </row>
    <row r="15" spans="1:16" ht="109.5" customHeight="1">
      <c r="A15" s="122" t="s">
        <v>204</v>
      </c>
      <c r="B15" s="122" t="s">
        <v>206</v>
      </c>
      <c r="C15" s="66" t="s">
        <v>580</v>
      </c>
      <c r="D15" s="66">
        <v>1</v>
      </c>
      <c r="E15" s="66">
        <v>23</v>
      </c>
      <c r="F15" s="67"/>
      <c r="G15" s="67"/>
      <c r="H15" s="67"/>
      <c r="I15" s="67">
        <v>24</v>
      </c>
      <c r="J15" s="68"/>
      <c r="K15" s="68"/>
      <c r="L15" s="70">
        <v>0.25</v>
      </c>
      <c r="M15" s="71"/>
      <c r="N15" s="68"/>
      <c r="O15" s="68"/>
      <c r="P15" s="71"/>
    </row>
    <row r="16" spans="1:16" ht="120">
      <c r="A16" s="124" t="s">
        <v>186</v>
      </c>
      <c r="B16" s="112" t="s">
        <v>280</v>
      </c>
      <c r="C16" s="72" t="s">
        <v>597</v>
      </c>
      <c r="D16" s="66">
        <v>1</v>
      </c>
      <c r="E16" s="66">
        <v>13</v>
      </c>
      <c r="F16" s="67">
        <v>0</v>
      </c>
      <c r="G16" s="67">
        <v>0</v>
      </c>
      <c r="H16" s="67">
        <v>17697</v>
      </c>
      <c r="I16" s="67">
        <v>24</v>
      </c>
      <c r="J16" s="68">
        <f t="shared" ref="J16" si="0">H16*G16</f>
        <v>0</v>
      </c>
      <c r="K16" s="68">
        <v>1</v>
      </c>
      <c r="L16" s="70">
        <v>0.25</v>
      </c>
      <c r="M16" s="71">
        <f t="shared" ref="M16" si="1">J16/I16*K16</f>
        <v>0</v>
      </c>
      <c r="N16" s="68">
        <f>M16*10/100</f>
        <v>0</v>
      </c>
      <c r="O16" s="68">
        <f t="shared" ref="O16" si="2">M16*25%</f>
        <v>0</v>
      </c>
      <c r="P16" s="71">
        <f t="shared" ref="P16" si="3">M16+N16+O16</f>
        <v>0</v>
      </c>
    </row>
    <row r="17" spans="1:16">
      <c r="A17" s="64"/>
      <c r="B17" s="65"/>
      <c r="C17" s="72"/>
      <c r="D17" s="65"/>
      <c r="E17" s="72"/>
      <c r="F17" s="72"/>
      <c r="G17" s="72"/>
      <c r="H17" s="66"/>
      <c r="I17" s="66"/>
      <c r="J17" s="69"/>
      <c r="K17" s="69">
        <f>K16+K13</f>
        <v>21</v>
      </c>
      <c r="L17" s="70">
        <f>SUM(L13:L16)</f>
        <v>2.74</v>
      </c>
      <c r="M17" s="74">
        <f>SUM(M13:M16)</f>
        <v>0</v>
      </c>
      <c r="N17" s="74">
        <f>SUM(N13:N16)</f>
        <v>0</v>
      </c>
      <c r="O17" s="74">
        <f>SUM(O13:O16)</f>
        <v>0</v>
      </c>
      <c r="P17" s="74">
        <f>SUM(P13:P16)</f>
        <v>0</v>
      </c>
    </row>
    <row r="19" spans="1:16" ht="28.5">
      <c r="B19" s="78"/>
      <c r="C19" s="78"/>
    </row>
    <row r="20" spans="1:16" ht="28.5">
      <c r="B20" s="78"/>
      <c r="C20" s="78"/>
    </row>
    <row r="21" spans="1:16" ht="28.5">
      <c r="B21" s="78" t="s">
        <v>108</v>
      </c>
      <c r="C21" s="78"/>
    </row>
    <row r="22" spans="1:16" ht="28.5">
      <c r="B22" s="78"/>
      <c r="C22" s="78"/>
    </row>
    <row r="23" spans="1:16" ht="28.5">
      <c r="B23" s="78"/>
      <c r="C23" s="78"/>
    </row>
    <row r="24" spans="1:16" ht="28.5">
      <c r="B24" s="78"/>
      <c r="C24" s="78"/>
    </row>
  </sheetData>
  <mergeCells count="9">
    <mergeCell ref="A8:N8"/>
    <mergeCell ref="A9:N9"/>
    <mergeCell ref="A10:N10"/>
    <mergeCell ref="M1:P1"/>
    <mergeCell ref="M2:P2"/>
    <mergeCell ref="M3:P3"/>
    <mergeCell ref="M4:P4"/>
    <mergeCell ref="M5:P5"/>
    <mergeCell ref="A7:N7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22"/>
  <sheetViews>
    <sheetView workbookViewId="0">
      <selection activeCell="P14" sqref="P14"/>
    </sheetView>
  </sheetViews>
  <sheetFormatPr defaultRowHeight="15"/>
  <cols>
    <col min="1" max="1" width="5.7109375" customWidth="1"/>
    <col min="2" max="2" width="26.5703125" customWidth="1"/>
    <col min="3" max="3" width="28.140625" customWidth="1"/>
    <col min="4" max="4" width="13" customWidth="1"/>
    <col min="5" max="5" width="20" customWidth="1"/>
    <col min="6" max="6" width="13.85546875" customWidth="1"/>
  </cols>
  <sheetData>
    <row r="1" spans="1:49">
      <c r="A1" s="17"/>
      <c r="B1" s="18"/>
      <c r="C1" s="18"/>
      <c r="D1" s="19"/>
      <c r="E1" s="350" t="s">
        <v>40</v>
      </c>
      <c r="F1" s="350"/>
      <c r="G1" s="17"/>
      <c r="H1" s="20"/>
      <c r="I1" s="20"/>
      <c r="J1" s="20"/>
      <c r="K1" s="20"/>
      <c r="L1" s="20"/>
      <c r="M1" s="20"/>
      <c r="N1" s="20"/>
      <c r="O1" s="17"/>
      <c r="P1" s="17"/>
      <c r="Q1" s="17"/>
      <c r="R1" s="17"/>
      <c r="S1" s="17"/>
      <c r="T1" s="17"/>
      <c r="U1" s="21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21"/>
    </row>
    <row r="2" spans="1:49">
      <c r="A2" s="17"/>
      <c r="B2" s="18"/>
      <c r="C2" s="18"/>
      <c r="D2" s="19"/>
      <c r="E2" s="350" t="s">
        <v>41</v>
      </c>
      <c r="F2" s="350"/>
      <c r="G2" s="17"/>
      <c r="H2" s="20"/>
      <c r="I2" s="20"/>
      <c r="J2" s="20"/>
      <c r="K2" s="20"/>
      <c r="L2" s="20"/>
      <c r="M2" s="20"/>
      <c r="N2" s="20"/>
      <c r="O2" s="17"/>
      <c r="P2" s="17"/>
      <c r="Q2" s="17"/>
      <c r="R2" s="17"/>
      <c r="S2" s="17"/>
      <c r="T2" s="17"/>
      <c r="U2" s="21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21"/>
    </row>
    <row r="3" spans="1:49">
      <c r="A3" s="17"/>
      <c r="B3" s="18"/>
      <c r="C3" s="18"/>
      <c r="D3" s="18"/>
      <c r="E3" s="350" t="s">
        <v>42</v>
      </c>
      <c r="F3" s="350"/>
      <c r="G3" s="17"/>
      <c r="H3" s="20"/>
      <c r="I3" s="20"/>
      <c r="J3" s="20"/>
      <c r="K3" s="20"/>
      <c r="L3" s="20"/>
      <c r="M3" s="20"/>
      <c r="N3" s="20"/>
      <c r="O3" s="17"/>
      <c r="P3" s="17"/>
      <c r="Q3" s="17"/>
      <c r="R3" s="17"/>
      <c r="S3" s="17"/>
      <c r="T3" s="17"/>
      <c r="U3" s="21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21"/>
    </row>
    <row r="4" spans="1:49">
      <c r="A4" s="17"/>
      <c r="B4" s="18"/>
      <c r="C4" s="18"/>
      <c r="D4" s="19"/>
      <c r="E4" s="350" t="s">
        <v>43</v>
      </c>
      <c r="F4" s="350"/>
      <c r="G4" s="17"/>
      <c r="H4" s="20"/>
      <c r="I4" s="20"/>
      <c r="J4" s="20"/>
      <c r="K4" s="20"/>
      <c r="L4" s="20"/>
      <c r="M4" s="20"/>
      <c r="N4" s="20"/>
      <c r="O4" s="17"/>
      <c r="P4" s="17"/>
      <c r="Q4" s="17"/>
      <c r="R4" s="17"/>
      <c r="S4" s="17"/>
      <c r="T4" s="17"/>
      <c r="U4" s="21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21"/>
    </row>
    <row r="5" spans="1:49">
      <c r="A5" s="17"/>
      <c r="B5" s="18"/>
      <c r="C5" s="18"/>
      <c r="D5" s="19"/>
      <c r="E5" s="350" t="s">
        <v>44</v>
      </c>
      <c r="F5" s="350"/>
      <c r="G5" s="17"/>
      <c r="H5" s="20"/>
      <c r="I5" s="20"/>
      <c r="J5" s="20"/>
      <c r="K5" s="20"/>
      <c r="L5" s="20"/>
      <c r="M5" s="20"/>
      <c r="N5" s="20"/>
      <c r="O5" s="17"/>
      <c r="P5" s="17"/>
      <c r="Q5" s="17"/>
      <c r="R5" s="17"/>
      <c r="S5" s="17"/>
      <c r="T5" s="17"/>
      <c r="U5" s="21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21"/>
    </row>
    <row r="6" spans="1:49">
      <c r="A6" s="17"/>
      <c r="B6" s="18"/>
      <c r="C6" s="18"/>
      <c r="D6" s="18"/>
      <c r="E6" s="18"/>
      <c r="F6" s="18"/>
      <c r="G6" s="17"/>
      <c r="H6" s="20"/>
      <c r="I6" s="20"/>
      <c r="J6" s="20"/>
      <c r="K6" s="20"/>
      <c r="L6" s="20"/>
      <c r="M6" s="20"/>
      <c r="N6" s="20"/>
      <c r="O6" s="17"/>
      <c r="P6" s="17"/>
      <c r="Q6" s="17"/>
      <c r="R6" s="17"/>
      <c r="S6" s="17"/>
      <c r="T6" s="17"/>
      <c r="U6" s="21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21"/>
    </row>
    <row r="7" spans="1:49">
      <c r="A7" s="17"/>
      <c r="B7" s="349" t="s">
        <v>106</v>
      </c>
      <c r="C7" s="349"/>
      <c r="D7" s="349"/>
      <c r="E7" s="349"/>
      <c r="F7" s="18"/>
      <c r="G7" s="17"/>
      <c r="H7" s="20"/>
      <c r="I7" s="20"/>
      <c r="J7" s="20"/>
      <c r="K7" s="20"/>
      <c r="L7" s="20"/>
      <c r="M7" s="20"/>
      <c r="N7" s="20"/>
      <c r="O7" s="17"/>
      <c r="P7" s="17"/>
      <c r="Q7" s="17"/>
      <c r="R7" s="17"/>
      <c r="S7" s="17"/>
      <c r="T7" s="17"/>
      <c r="U7" s="21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21"/>
    </row>
    <row r="8" spans="1:49">
      <c r="A8" s="17"/>
      <c r="B8" s="354" t="s">
        <v>46</v>
      </c>
      <c r="C8" s="354"/>
      <c r="D8" s="354"/>
      <c r="E8" s="354"/>
      <c r="F8" s="18"/>
      <c r="G8" s="17"/>
      <c r="H8" s="20"/>
      <c r="I8" s="20"/>
      <c r="J8" s="20"/>
      <c r="K8" s="20"/>
      <c r="L8" s="20"/>
      <c r="M8" s="20"/>
      <c r="N8" s="20"/>
      <c r="O8" s="17"/>
      <c r="P8" s="17"/>
      <c r="Q8" s="17"/>
      <c r="R8" s="17"/>
      <c r="S8" s="17"/>
      <c r="T8" s="17"/>
      <c r="U8" s="21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21"/>
    </row>
    <row r="9" spans="1:49">
      <c r="A9" s="17"/>
      <c r="B9" s="355" t="s">
        <v>596</v>
      </c>
      <c r="C9" s="355"/>
      <c r="D9" s="355"/>
      <c r="E9" s="355"/>
      <c r="F9" s="18"/>
      <c r="G9" s="17"/>
      <c r="H9" s="20"/>
      <c r="I9" s="20"/>
      <c r="J9" s="20"/>
      <c r="K9" s="20"/>
      <c r="L9" s="20"/>
      <c r="M9" s="20"/>
      <c r="N9" s="20"/>
      <c r="O9" s="17"/>
      <c r="P9" s="17"/>
      <c r="Q9" s="17"/>
      <c r="R9" s="17"/>
      <c r="S9" s="17"/>
      <c r="T9" s="17"/>
      <c r="U9" s="21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21"/>
    </row>
    <row r="10" spans="1:49">
      <c r="A10" s="17"/>
      <c r="B10" s="404" t="s">
        <v>47</v>
      </c>
      <c r="C10" s="404"/>
      <c r="D10" s="404"/>
      <c r="E10" s="404"/>
      <c r="F10" s="18"/>
      <c r="G10" s="17"/>
      <c r="H10" s="20"/>
      <c r="I10" s="20"/>
      <c r="J10" s="20"/>
      <c r="K10" s="20"/>
      <c r="L10" s="20"/>
      <c r="M10" s="20"/>
      <c r="N10" s="20"/>
      <c r="O10" s="17"/>
      <c r="P10" s="17"/>
      <c r="Q10" s="17"/>
      <c r="R10" s="17"/>
      <c r="S10" s="17"/>
      <c r="T10" s="17"/>
      <c r="U10" s="21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21"/>
    </row>
    <row r="11" spans="1:49">
      <c r="A11" s="405" t="s">
        <v>48</v>
      </c>
      <c r="B11" s="357" t="s">
        <v>49</v>
      </c>
      <c r="C11" s="357" t="s">
        <v>50</v>
      </c>
      <c r="D11" s="357" t="s">
        <v>27</v>
      </c>
      <c r="E11" s="357" t="s">
        <v>20</v>
      </c>
      <c r="F11" s="357" t="s">
        <v>51</v>
      </c>
      <c r="G11" s="357" t="s">
        <v>52</v>
      </c>
      <c r="H11" s="407" t="s">
        <v>53</v>
      </c>
      <c r="I11" s="407" t="s">
        <v>54</v>
      </c>
      <c r="J11" s="407" t="s">
        <v>55</v>
      </c>
      <c r="K11" s="407" t="s">
        <v>56</v>
      </c>
      <c r="L11" s="407" t="s">
        <v>29</v>
      </c>
      <c r="M11" s="407" t="s">
        <v>57</v>
      </c>
      <c r="N11" s="405" t="s">
        <v>58</v>
      </c>
      <c r="O11" s="405"/>
      <c r="P11" s="405"/>
      <c r="Q11" s="407" t="s">
        <v>59</v>
      </c>
      <c r="R11" s="407" t="s">
        <v>60</v>
      </c>
      <c r="S11" s="407"/>
      <c r="T11" s="407"/>
      <c r="U11" s="406" t="s">
        <v>61</v>
      </c>
      <c r="V11" s="405" t="s">
        <v>62</v>
      </c>
      <c r="W11" s="405"/>
      <c r="X11" s="405"/>
      <c r="Y11" s="405"/>
      <c r="Z11" s="405"/>
      <c r="AA11" s="405"/>
      <c r="AB11" s="405"/>
      <c r="AC11" s="405"/>
      <c r="AD11" s="405"/>
      <c r="AE11" s="405"/>
      <c r="AF11" s="405"/>
      <c r="AG11" s="405"/>
      <c r="AH11" s="22"/>
      <c r="AI11" s="22"/>
      <c r="AJ11" s="391" t="s">
        <v>62</v>
      </c>
      <c r="AK11" s="391"/>
      <c r="AL11" s="391"/>
      <c r="AM11" s="391"/>
      <c r="AN11" s="391"/>
      <c r="AO11" s="392"/>
      <c r="AP11" s="408" t="s">
        <v>63</v>
      </c>
      <c r="AQ11" s="378" t="s">
        <v>64</v>
      </c>
      <c r="AR11" s="379"/>
      <c r="AS11" s="379"/>
      <c r="AT11" s="379"/>
      <c r="AU11" s="379"/>
      <c r="AV11" s="380"/>
      <c r="AW11" s="409" t="s">
        <v>65</v>
      </c>
    </row>
    <row r="12" spans="1:49">
      <c r="A12" s="405"/>
      <c r="B12" s="358"/>
      <c r="C12" s="358"/>
      <c r="D12" s="358"/>
      <c r="E12" s="358"/>
      <c r="F12" s="358"/>
      <c r="G12" s="358"/>
      <c r="H12" s="407"/>
      <c r="I12" s="407"/>
      <c r="J12" s="407"/>
      <c r="K12" s="407"/>
      <c r="L12" s="407"/>
      <c r="M12" s="407"/>
      <c r="N12" s="405"/>
      <c r="O12" s="405"/>
      <c r="P12" s="405"/>
      <c r="Q12" s="407"/>
      <c r="R12" s="407"/>
      <c r="S12" s="407"/>
      <c r="T12" s="407"/>
      <c r="U12" s="406"/>
      <c r="V12" s="405" t="s">
        <v>66</v>
      </c>
      <c r="W12" s="405"/>
      <c r="X12" s="405"/>
      <c r="Y12" s="405"/>
      <c r="Z12" s="405"/>
      <c r="AA12" s="405"/>
      <c r="AB12" s="405" t="s">
        <v>67</v>
      </c>
      <c r="AC12" s="405"/>
      <c r="AD12" s="405"/>
      <c r="AE12" s="405"/>
      <c r="AF12" s="405" t="s">
        <v>68</v>
      </c>
      <c r="AG12" s="405"/>
      <c r="AH12" s="392" t="s">
        <v>69</v>
      </c>
      <c r="AI12" s="405"/>
      <c r="AJ12" s="407" t="s">
        <v>70</v>
      </c>
      <c r="AK12" s="407" t="s">
        <v>71</v>
      </c>
      <c r="AL12" s="405" t="s">
        <v>72</v>
      </c>
      <c r="AM12" s="405" t="s">
        <v>73</v>
      </c>
      <c r="AN12" s="405" t="s">
        <v>74</v>
      </c>
      <c r="AO12" s="405" t="s">
        <v>75</v>
      </c>
      <c r="AP12" s="408"/>
      <c r="AQ12" s="381"/>
      <c r="AR12" s="382"/>
      <c r="AS12" s="382"/>
      <c r="AT12" s="382"/>
      <c r="AU12" s="382"/>
      <c r="AV12" s="383"/>
      <c r="AW12" s="409"/>
    </row>
    <row r="13" spans="1:49">
      <c r="A13" s="405"/>
      <c r="B13" s="358"/>
      <c r="C13" s="358"/>
      <c r="D13" s="358"/>
      <c r="E13" s="358"/>
      <c r="F13" s="358"/>
      <c r="G13" s="358"/>
      <c r="H13" s="407"/>
      <c r="I13" s="407"/>
      <c r="J13" s="407"/>
      <c r="K13" s="407"/>
      <c r="L13" s="407"/>
      <c r="M13" s="407"/>
      <c r="N13" s="405"/>
      <c r="O13" s="405"/>
      <c r="P13" s="405"/>
      <c r="Q13" s="407"/>
      <c r="R13" s="407"/>
      <c r="S13" s="407"/>
      <c r="T13" s="407"/>
      <c r="U13" s="406"/>
      <c r="V13" s="405" t="s">
        <v>13</v>
      </c>
      <c r="W13" s="405"/>
      <c r="X13" s="405" t="s">
        <v>14</v>
      </c>
      <c r="Y13" s="405"/>
      <c r="Z13" s="405" t="s">
        <v>76</v>
      </c>
      <c r="AA13" s="405"/>
      <c r="AB13" s="405" t="s">
        <v>13</v>
      </c>
      <c r="AC13" s="405"/>
      <c r="AD13" s="405" t="s">
        <v>77</v>
      </c>
      <c r="AE13" s="405"/>
      <c r="AF13" s="405"/>
      <c r="AG13" s="405"/>
      <c r="AH13" s="392"/>
      <c r="AI13" s="405"/>
      <c r="AJ13" s="407"/>
      <c r="AK13" s="407"/>
      <c r="AL13" s="405"/>
      <c r="AM13" s="405"/>
      <c r="AN13" s="405"/>
      <c r="AO13" s="405"/>
      <c r="AP13" s="408"/>
      <c r="AQ13" s="384"/>
      <c r="AR13" s="385"/>
      <c r="AS13" s="385"/>
      <c r="AT13" s="385"/>
      <c r="AU13" s="385"/>
      <c r="AV13" s="386"/>
      <c r="AW13" s="409"/>
    </row>
    <row r="14" spans="1:49" ht="157.5" customHeight="1" thickBot="1">
      <c r="A14" s="405"/>
      <c r="B14" s="359"/>
      <c r="C14" s="359"/>
      <c r="D14" s="359"/>
      <c r="E14" s="359"/>
      <c r="F14" s="359"/>
      <c r="G14" s="359"/>
      <c r="H14" s="407"/>
      <c r="I14" s="407"/>
      <c r="J14" s="407"/>
      <c r="K14" s="407"/>
      <c r="L14" s="407"/>
      <c r="M14" s="407"/>
      <c r="N14" s="2" t="s">
        <v>78</v>
      </c>
      <c r="O14" s="2" t="s">
        <v>79</v>
      </c>
      <c r="P14" s="2" t="s">
        <v>80</v>
      </c>
      <c r="Q14" s="407"/>
      <c r="R14" s="24" t="s">
        <v>13</v>
      </c>
      <c r="S14" s="24" t="s">
        <v>14</v>
      </c>
      <c r="T14" s="24" t="s">
        <v>76</v>
      </c>
      <c r="U14" s="406"/>
      <c r="V14" s="2" t="s">
        <v>81</v>
      </c>
      <c r="W14" s="25" t="s">
        <v>82</v>
      </c>
      <c r="X14" s="2" t="s">
        <v>81</v>
      </c>
      <c r="Y14" s="24" t="s">
        <v>83</v>
      </c>
      <c r="Z14" s="2" t="s">
        <v>81</v>
      </c>
      <c r="AA14" s="24" t="s">
        <v>83</v>
      </c>
      <c r="AB14" s="2" t="s">
        <v>84</v>
      </c>
      <c r="AC14" s="24" t="s">
        <v>85</v>
      </c>
      <c r="AD14" s="2" t="s">
        <v>84</v>
      </c>
      <c r="AE14" s="24" t="s">
        <v>86</v>
      </c>
      <c r="AF14" s="2" t="s">
        <v>87</v>
      </c>
      <c r="AG14" s="24" t="s">
        <v>88</v>
      </c>
      <c r="AH14" s="2" t="s">
        <v>89</v>
      </c>
      <c r="AI14" s="24" t="s">
        <v>90</v>
      </c>
      <c r="AJ14" s="407"/>
      <c r="AK14" s="407"/>
      <c r="AL14" s="405"/>
      <c r="AM14" s="405"/>
      <c r="AN14" s="405"/>
      <c r="AO14" s="405"/>
      <c r="AP14" s="408"/>
      <c r="AQ14" s="75" t="s">
        <v>53</v>
      </c>
      <c r="AR14" s="75" t="s">
        <v>91</v>
      </c>
      <c r="AS14" s="26" t="s">
        <v>92</v>
      </c>
      <c r="AT14" s="75" t="s">
        <v>90</v>
      </c>
      <c r="AU14" s="75" t="s">
        <v>93</v>
      </c>
      <c r="AV14" s="75" t="s">
        <v>94</v>
      </c>
      <c r="AW14" s="409"/>
    </row>
    <row r="15" spans="1:49" ht="75.75" thickBot="1">
      <c r="A15" s="2">
        <v>1</v>
      </c>
      <c r="B15" s="180" t="s">
        <v>227</v>
      </c>
      <c r="C15" s="180" t="s">
        <v>231</v>
      </c>
      <c r="D15" s="27" t="s">
        <v>95</v>
      </c>
      <c r="E15" s="181" t="s">
        <v>218</v>
      </c>
      <c r="F15" s="76" t="s">
        <v>598</v>
      </c>
      <c r="G15" s="2">
        <v>15</v>
      </c>
      <c r="H15" s="24">
        <v>0</v>
      </c>
      <c r="I15" s="24">
        <v>0</v>
      </c>
      <c r="J15" s="24">
        <v>17697</v>
      </c>
      <c r="K15" s="28">
        <f t="shared" ref="K15" si="0">J15*I15</f>
        <v>0</v>
      </c>
      <c r="L15" s="28">
        <f t="shared" ref="L15" si="1">M15/18</f>
        <v>1.6111111111111112</v>
      </c>
      <c r="M15" s="24">
        <f t="shared" ref="M15" si="2">N15+O15+P15</f>
        <v>29</v>
      </c>
      <c r="N15" s="29">
        <v>19</v>
      </c>
      <c r="O15" s="29">
        <v>0</v>
      </c>
      <c r="P15" s="29">
        <v>10</v>
      </c>
      <c r="Q15" s="24">
        <v>18</v>
      </c>
      <c r="R15" s="24">
        <f t="shared" ref="R15" si="3">K15/Q15*N15</f>
        <v>0</v>
      </c>
      <c r="S15" s="24">
        <f t="shared" ref="S15" si="4">K15/Q15*O15</f>
        <v>0</v>
      </c>
      <c r="T15" s="24">
        <f t="shared" ref="T15" si="5">K15/Q15*P15</f>
        <v>0</v>
      </c>
      <c r="U15" s="30">
        <f t="shared" ref="U15" si="6">SUM(R15:T15)</f>
        <v>0</v>
      </c>
      <c r="V15" s="2">
        <v>11</v>
      </c>
      <c r="W15" s="28">
        <f t="shared" ref="W15" si="7">J15/Q15*V15*20/100</f>
        <v>2162.9666666666662</v>
      </c>
      <c r="X15" s="2">
        <v>0</v>
      </c>
      <c r="Y15" s="28">
        <f t="shared" ref="Y15" si="8">J15*25/100/Q15*X15</f>
        <v>0</v>
      </c>
      <c r="Z15" s="2">
        <v>0</v>
      </c>
      <c r="AA15" s="28">
        <f t="shared" ref="AA15" si="9">J15*25/100/Q15*Z15</f>
        <v>0</v>
      </c>
      <c r="AB15" s="2">
        <v>2</v>
      </c>
      <c r="AC15" s="24">
        <f t="shared" ref="AC15" si="10">J15*25/100*AB15</f>
        <v>8848.5</v>
      </c>
      <c r="AD15" s="2">
        <v>0</v>
      </c>
      <c r="AE15" s="24">
        <f t="shared" ref="AE15" si="11">J15*30/100*AD15</f>
        <v>0</v>
      </c>
      <c r="AF15" s="2">
        <v>0</v>
      </c>
      <c r="AG15" s="24">
        <f t="shared" ref="AG15" si="12">J15*20/100*AF15</f>
        <v>0</v>
      </c>
      <c r="AH15" s="2">
        <v>0</v>
      </c>
      <c r="AI15" s="28">
        <f t="shared" ref="AI15" si="13">(R15+S15+T15)*AH15/100</f>
        <v>0</v>
      </c>
      <c r="AJ15" s="31">
        <f t="shared" ref="AJ15" si="14">U15*10/100</f>
        <v>0</v>
      </c>
      <c r="AK15" s="28">
        <v>0</v>
      </c>
      <c r="AL15" s="2">
        <v>0</v>
      </c>
      <c r="AM15" s="2">
        <v>0</v>
      </c>
      <c r="AN15" s="2">
        <v>0</v>
      </c>
      <c r="AO15" s="2">
        <v>1769</v>
      </c>
      <c r="AP15" s="36">
        <f t="shared" ref="AP15" si="15">W15+Y15+AA15+AC15+AE15+AG15+AI15+AJ15+AK15+AL15+AM15+AO15</f>
        <v>12780.466666666667</v>
      </c>
      <c r="AQ15" s="75"/>
      <c r="AR15" s="75"/>
      <c r="AS15" s="32"/>
      <c r="AT15" s="36">
        <f t="shared" ref="AT15" si="16">J15*AR15*AS15</f>
        <v>0</v>
      </c>
      <c r="AU15" s="36">
        <f t="shared" ref="AU15" si="17">AT15*10/100</f>
        <v>0</v>
      </c>
      <c r="AV15" s="36">
        <f t="shared" ref="AV15" si="18">AT15+AU15</f>
        <v>0</v>
      </c>
      <c r="AW15" s="33">
        <f t="shared" ref="AW15" si="19">U15+AP15+AV15</f>
        <v>12780.466666666667</v>
      </c>
    </row>
    <row r="16" spans="1:49" ht="120">
      <c r="A16" s="225">
        <v>2</v>
      </c>
      <c r="B16" s="155" t="s">
        <v>298</v>
      </c>
      <c r="C16" s="122" t="s">
        <v>300</v>
      </c>
      <c r="D16" s="124" t="s">
        <v>299</v>
      </c>
      <c r="E16" s="124" t="s">
        <v>299</v>
      </c>
      <c r="F16" s="76" t="s">
        <v>107</v>
      </c>
      <c r="G16" s="261" t="s">
        <v>599</v>
      </c>
      <c r="H16" s="227"/>
      <c r="I16" s="227"/>
      <c r="J16" s="227"/>
      <c r="K16" s="28"/>
      <c r="L16" s="28"/>
      <c r="M16" s="227"/>
      <c r="N16" s="29"/>
      <c r="O16" s="29"/>
      <c r="P16" s="29"/>
      <c r="Q16" s="227"/>
      <c r="R16" s="227"/>
      <c r="S16" s="227"/>
      <c r="T16" s="227"/>
      <c r="U16" s="226"/>
      <c r="V16" s="225"/>
      <c r="W16" s="28"/>
      <c r="X16" s="225"/>
      <c r="Y16" s="28"/>
      <c r="Z16" s="225"/>
      <c r="AA16" s="28"/>
      <c r="AB16" s="225"/>
      <c r="AC16" s="227"/>
      <c r="AD16" s="225"/>
      <c r="AE16" s="227"/>
      <c r="AF16" s="225"/>
      <c r="AG16" s="227"/>
      <c r="AH16" s="225"/>
      <c r="AI16" s="28"/>
      <c r="AJ16" s="31"/>
      <c r="AK16" s="28"/>
      <c r="AL16" s="225"/>
      <c r="AM16" s="225"/>
      <c r="AN16" s="225"/>
      <c r="AO16" s="225"/>
      <c r="AP16" s="36"/>
      <c r="AQ16" s="228"/>
      <c r="AR16" s="228"/>
      <c r="AS16" s="32"/>
      <c r="AT16" s="36"/>
      <c r="AU16" s="36"/>
      <c r="AV16" s="36"/>
      <c r="AW16" s="33"/>
    </row>
    <row r="17" spans="1:49">
      <c r="A17" s="2"/>
      <c r="B17" s="27"/>
      <c r="C17" s="24">
        <f t="shared" ref="C17:I17" si="20">SUM(C15:C15)</f>
        <v>0</v>
      </c>
      <c r="D17" s="24">
        <f t="shared" si="20"/>
        <v>0</v>
      </c>
      <c r="E17" s="24">
        <f t="shared" si="20"/>
        <v>0</v>
      </c>
      <c r="F17" s="24">
        <f t="shared" si="20"/>
        <v>0</v>
      </c>
      <c r="G17" s="24">
        <f t="shared" si="20"/>
        <v>15</v>
      </c>
      <c r="H17" s="24">
        <f t="shared" si="20"/>
        <v>0</v>
      </c>
      <c r="I17" s="24">
        <f t="shared" si="20"/>
        <v>0</v>
      </c>
      <c r="J17" s="24">
        <v>0</v>
      </c>
      <c r="K17" s="28">
        <f t="shared" ref="K17" si="21">J17*I56</f>
        <v>0</v>
      </c>
      <c r="L17" s="28">
        <f>M17/18</f>
        <v>1.6111111111111112</v>
      </c>
      <c r="M17" s="24">
        <f>N17+O17+P17</f>
        <v>29</v>
      </c>
      <c r="N17" s="24">
        <f t="shared" ref="N17:AW17" si="22">SUM(N15:N15)</f>
        <v>19</v>
      </c>
      <c r="O17" s="24">
        <f t="shared" si="22"/>
        <v>0</v>
      </c>
      <c r="P17" s="24">
        <f t="shared" si="22"/>
        <v>10</v>
      </c>
      <c r="Q17" s="24">
        <f t="shared" si="22"/>
        <v>18</v>
      </c>
      <c r="R17" s="24">
        <f t="shared" si="22"/>
        <v>0</v>
      </c>
      <c r="S17" s="24">
        <f t="shared" si="22"/>
        <v>0</v>
      </c>
      <c r="T17" s="24">
        <f t="shared" si="22"/>
        <v>0</v>
      </c>
      <c r="U17" s="24">
        <f t="shared" si="22"/>
        <v>0</v>
      </c>
      <c r="V17" s="24">
        <f t="shared" si="22"/>
        <v>11</v>
      </c>
      <c r="W17" s="24">
        <f t="shared" si="22"/>
        <v>2162.9666666666662</v>
      </c>
      <c r="X17" s="24">
        <f t="shared" si="22"/>
        <v>0</v>
      </c>
      <c r="Y17" s="24">
        <f t="shared" si="22"/>
        <v>0</v>
      </c>
      <c r="Z17" s="24">
        <f t="shared" si="22"/>
        <v>0</v>
      </c>
      <c r="AA17" s="24">
        <f t="shared" si="22"/>
        <v>0</v>
      </c>
      <c r="AB17" s="24">
        <f t="shared" si="22"/>
        <v>2</v>
      </c>
      <c r="AC17" s="24">
        <f t="shared" si="22"/>
        <v>8848.5</v>
      </c>
      <c r="AD17" s="24">
        <f t="shared" si="22"/>
        <v>0</v>
      </c>
      <c r="AE17" s="24">
        <f t="shared" si="22"/>
        <v>0</v>
      </c>
      <c r="AF17" s="24">
        <f t="shared" si="22"/>
        <v>0</v>
      </c>
      <c r="AG17" s="24">
        <f t="shared" si="22"/>
        <v>0</v>
      </c>
      <c r="AH17" s="24">
        <f t="shared" si="22"/>
        <v>0</v>
      </c>
      <c r="AI17" s="24">
        <f t="shared" si="22"/>
        <v>0</v>
      </c>
      <c r="AJ17" s="24">
        <f t="shared" si="22"/>
        <v>0</v>
      </c>
      <c r="AK17" s="24">
        <f t="shared" si="22"/>
        <v>0</v>
      </c>
      <c r="AL17" s="24">
        <f t="shared" si="22"/>
        <v>0</v>
      </c>
      <c r="AM17" s="24">
        <f t="shared" si="22"/>
        <v>0</v>
      </c>
      <c r="AN17" s="24">
        <f t="shared" si="22"/>
        <v>0</v>
      </c>
      <c r="AO17" s="24">
        <f t="shared" si="22"/>
        <v>1769</v>
      </c>
      <c r="AP17" s="24">
        <f t="shared" si="22"/>
        <v>12780.466666666667</v>
      </c>
      <c r="AQ17" s="24">
        <f t="shared" si="22"/>
        <v>0</v>
      </c>
      <c r="AR17" s="24">
        <f t="shared" si="22"/>
        <v>0</v>
      </c>
      <c r="AS17" s="24">
        <f t="shared" si="22"/>
        <v>0</v>
      </c>
      <c r="AT17" s="24">
        <f t="shared" si="22"/>
        <v>0</v>
      </c>
      <c r="AU17" s="24">
        <f t="shared" si="22"/>
        <v>0</v>
      </c>
      <c r="AV17" s="24">
        <f t="shared" si="22"/>
        <v>0</v>
      </c>
      <c r="AW17" s="24">
        <f t="shared" si="22"/>
        <v>12780.466666666667</v>
      </c>
    </row>
    <row r="18" spans="1:49">
      <c r="A18" s="17"/>
      <c r="B18" s="18"/>
      <c r="C18" s="18"/>
      <c r="D18" s="18"/>
      <c r="E18" s="18"/>
      <c r="F18" s="18"/>
      <c r="G18" s="17"/>
      <c r="H18" s="20"/>
      <c r="I18" s="20"/>
      <c r="J18" s="20"/>
      <c r="K18" s="20"/>
      <c r="L18" s="20"/>
      <c r="M18" s="20"/>
      <c r="N18" s="20"/>
      <c r="O18" s="17"/>
      <c r="P18" s="17"/>
      <c r="Q18" s="17"/>
      <c r="R18" s="17"/>
      <c r="S18" s="17"/>
      <c r="T18" s="17"/>
      <c r="U18" s="21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37"/>
      <c r="AT18" s="37"/>
      <c r="AU18" s="37"/>
      <c r="AV18" s="37"/>
      <c r="AW18" s="21"/>
    </row>
    <row r="19" spans="1:49">
      <c r="A19" s="17"/>
      <c r="B19" s="18"/>
      <c r="C19" s="18"/>
      <c r="D19" s="18"/>
      <c r="E19" s="18"/>
      <c r="F19" s="18"/>
      <c r="G19" s="17"/>
      <c r="H19" s="20"/>
      <c r="I19" s="20"/>
      <c r="J19" s="20"/>
      <c r="K19" s="20"/>
      <c r="L19" s="20"/>
      <c r="M19" s="20"/>
      <c r="N19" s="20"/>
      <c r="O19" s="17"/>
      <c r="P19" s="17"/>
      <c r="Q19" s="17"/>
      <c r="R19" s="17"/>
      <c r="S19" s="17"/>
      <c r="T19" s="17"/>
      <c r="U19" s="21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410" t="s">
        <v>98</v>
      </c>
      <c r="AL19" s="410"/>
      <c r="AM19" s="17"/>
      <c r="AN19" s="17" t="s">
        <v>98</v>
      </c>
      <c r="AO19" s="17"/>
      <c r="AP19" s="17"/>
      <c r="AQ19" s="17"/>
      <c r="AR19" s="17"/>
      <c r="AS19" s="37"/>
      <c r="AT19" s="37"/>
      <c r="AU19" s="37"/>
      <c r="AV19" s="37"/>
      <c r="AW19" s="21"/>
    </row>
    <row r="20" spans="1:49">
      <c r="A20" s="17"/>
      <c r="B20" s="18"/>
      <c r="C20" s="18"/>
      <c r="D20" s="18"/>
      <c r="E20" s="18"/>
      <c r="F20" s="18"/>
      <c r="G20" s="17"/>
      <c r="H20" s="20"/>
      <c r="I20" s="20"/>
      <c r="J20" s="20"/>
      <c r="K20" s="20"/>
      <c r="L20" s="20"/>
      <c r="M20" s="20"/>
      <c r="N20" s="20"/>
      <c r="O20" s="17"/>
      <c r="P20" s="17"/>
      <c r="Q20" s="17"/>
      <c r="R20" s="17"/>
      <c r="S20" s="17"/>
      <c r="T20" s="17"/>
      <c r="U20" s="21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37"/>
      <c r="AT20" s="37"/>
      <c r="AU20" s="37"/>
      <c r="AV20" s="37"/>
      <c r="AW20" s="21"/>
    </row>
    <row r="21" spans="1:49" ht="31.5">
      <c r="C21" s="77" t="s">
        <v>108</v>
      </c>
      <c r="D21" s="77"/>
      <c r="E21" s="77"/>
    </row>
    <row r="22" spans="1:49" ht="31.5">
      <c r="C22" s="77"/>
      <c r="D22" s="77"/>
      <c r="E22" s="77"/>
    </row>
  </sheetData>
  <mergeCells count="47">
    <mergeCell ref="AK19:AL19"/>
    <mergeCell ref="AK12:AK14"/>
    <mergeCell ref="AL12:AL14"/>
    <mergeCell ref="AM12:AM14"/>
    <mergeCell ref="AN12:AN14"/>
    <mergeCell ref="V11:AG11"/>
    <mergeCell ref="AJ11:AO11"/>
    <mergeCell ref="AP11:AP14"/>
    <mergeCell ref="AQ11:AV13"/>
    <mergeCell ref="AW11:AW14"/>
    <mergeCell ref="V12:AA12"/>
    <mergeCell ref="AB12:AE12"/>
    <mergeCell ref="AF12:AG13"/>
    <mergeCell ref="AH12:AI13"/>
    <mergeCell ref="AJ12:AJ14"/>
    <mergeCell ref="AO12:AO14"/>
    <mergeCell ref="V13:W13"/>
    <mergeCell ref="X13:Y13"/>
    <mergeCell ref="Z13:AA13"/>
    <mergeCell ref="AB13:AC13"/>
    <mergeCell ref="AD13:AE13"/>
    <mergeCell ref="U11:U14"/>
    <mergeCell ref="F11:F14"/>
    <mergeCell ref="G11:G14"/>
    <mergeCell ref="H11:H14"/>
    <mergeCell ref="I11:I14"/>
    <mergeCell ref="J11:J14"/>
    <mergeCell ref="K11:K14"/>
    <mergeCell ref="L11:L14"/>
    <mergeCell ref="M11:M14"/>
    <mergeCell ref="N11:P13"/>
    <mergeCell ref="Q11:Q14"/>
    <mergeCell ref="R11:T13"/>
    <mergeCell ref="B8:E8"/>
    <mergeCell ref="B9:E9"/>
    <mergeCell ref="B10:E10"/>
    <mergeCell ref="A11:A14"/>
    <mergeCell ref="B11:B14"/>
    <mergeCell ref="C11:C14"/>
    <mergeCell ref="D11:D14"/>
    <mergeCell ref="E11:E14"/>
    <mergeCell ref="B7:E7"/>
    <mergeCell ref="E1:F1"/>
    <mergeCell ref="E2:F2"/>
    <mergeCell ref="E3:F3"/>
    <mergeCell ref="E4:F4"/>
    <mergeCell ref="E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Титул</vt:lpstr>
      <vt:lpstr>приказы</vt:lpstr>
      <vt:lpstr>качественный список учителей</vt:lpstr>
      <vt:lpstr>деление классов на подгруппы</vt:lpstr>
      <vt:lpstr>распределение нагрузки</vt:lpstr>
      <vt:lpstr>Тарификация школа</vt:lpstr>
      <vt:lpstr>Тарификация предшкола</vt:lpstr>
      <vt:lpstr>Тарификация мини-центр</vt:lpstr>
      <vt:lpstr>Тарификация педмастерство</vt:lpstr>
      <vt:lpstr>На дому</vt:lpstr>
      <vt:lpstr>приказы!Область_печати</vt:lpstr>
      <vt:lpstr>'Тарификация школа'!Область_печати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2019-11-13T05:52:17Z</dcterms:modified>
</cp:coreProperties>
</file>